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C:\Users\lsxy2\Downloads\"/>
    </mc:Choice>
  </mc:AlternateContent>
  <xr:revisionPtr revIDLastSave="0" documentId="13_ncr:1_{AD58A311-3A2D-4E1F-BE3D-A16719B9F18F}" xr6:coauthVersionLast="36" xr6:coauthVersionMax="36" xr10:uidLastSave="{00000000-0000-0000-0000-000000000000}"/>
  <bookViews>
    <workbookView xWindow="0" yWindow="0" windowWidth="19200" windowHeight="7040" xr2:uid="{00000000-000D-0000-FFFF-FFFF00000000}"/>
  </bookViews>
  <sheets>
    <sheet name="拟录取名单" sheetId="3" r:id="rId1"/>
  </sheets>
  <externalReferences>
    <externalReference r:id="rId2"/>
  </externalReferences>
  <definedNames>
    <definedName name="_xlnm._FilterDatabase" localSheetId="0" hidden="1">拟录取名单!$A$3:$M$68</definedName>
    <definedName name="_xlnm.Print_Titles" localSheetId="0">拟录取名单!$2:$3</definedName>
  </definedNames>
  <calcPr calcId="191029"/>
</workbook>
</file>

<file path=xl/calcChain.xml><?xml version="1.0" encoding="utf-8"?>
<calcChain xmlns="http://schemas.openxmlformats.org/spreadsheetml/2006/main">
  <c r="J68" i="3" l="1"/>
  <c r="A68" i="3"/>
  <c r="J67" i="3"/>
  <c r="A67" i="3"/>
  <c r="J66" i="3"/>
  <c r="A66" i="3"/>
  <c r="J65" i="3"/>
  <c r="A65" i="3"/>
  <c r="J64" i="3"/>
  <c r="A64" i="3"/>
  <c r="J63" i="3"/>
  <c r="A63" i="3"/>
  <c r="J62" i="3"/>
  <c r="A62" i="3"/>
  <c r="J61" i="3"/>
  <c r="A61" i="3"/>
  <c r="J60" i="3"/>
  <c r="A60" i="3"/>
  <c r="J59" i="3"/>
  <c r="A59" i="3"/>
  <c r="J58" i="3"/>
  <c r="A58" i="3"/>
  <c r="J57" i="3"/>
  <c r="A57" i="3"/>
  <c r="J56" i="3"/>
  <c r="A56" i="3"/>
  <c r="J55" i="3"/>
  <c r="A55" i="3"/>
  <c r="J54" i="3"/>
  <c r="A54" i="3"/>
  <c r="J53" i="3"/>
  <c r="A53" i="3"/>
  <c r="J52" i="3"/>
  <c r="A52" i="3"/>
  <c r="J51" i="3"/>
  <c r="A51" i="3"/>
  <c r="J50" i="3"/>
  <c r="A50" i="3"/>
  <c r="J49" i="3"/>
  <c r="A49" i="3"/>
  <c r="J48" i="3"/>
  <c r="A48" i="3"/>
  <c r="J47" i="3"/>
  <c r="A47" i="3"/>
  <c r="J46" i="3"/>
  <c r="A46" i="3"/>
  <c r="J45" i="3"/>
  <c r="A45" i="3"/>
  <c r="J44" i="3"/>
  <c r="A44" i="3"/>
  <c r="J43" i="3"/>
  <c r="A43" i="3"/>
  <c r="J42" i="3"/>
  <c r="A42" i="3"/>
  <c r="J41" i="3"/>
  <c r="A41" i="3"/>
  <c r="J40" i="3"/>
  <c r="A40" i="3"/>
  <c r="J39" i="3"/>
  <c r="A39" i="3"/>
  <c r="J38" i="3"/>
  <c r="A38" i="3"/>
  <c r="J37" i="3"/>
  <c r="A37" i="3"/>
  <c r="J36" i="3"/>
  <c r="A36" i="3"/>
  <c r="J35" i="3"/>
  <c r="A35" i="3"/>
  <c r="J34" i="3"/>
  <c r="A34" i="3"/>
  <c r="J33" i="3"/>
  <c r="A33" i="3"/>
  <c r="H32" i="3"/>
  <c r="J32" i="3" s="1"/>
  <c r="G32" i="3"/>
  <c r="F32" i="3"/>
  <c r="E32" i="3"/>
  <c r="A32" i="3"/>
  <c r="H31" i="3"/>
  <c r="J31" i="3" s="1"/>
  <c r="G31" i="3"/>
  <c r="F31" i="3"/>
  <c r="E31" i="3"/>
  <c r="A31" i="3"/>
  <c r="H30" i="3"/>
  <c r="J30" i="3" s="1"/>
  <c r="G30" i="3"/>
  <c r="F30" i="3"/>
  <c r="E30" i="3"/>
  <c r="A30" i="3"/>
  <c r="H29" i="3"/>
  <c r="J29" i="3" s="1"/>
  <c r="G29" i="3"/>
  <c r="F29" i="3"/>
  <c r="E29" i="3"/>
  <c r="A29" i="3"/>
  <c r="H28" i="3"/>
  <c r="J28" i="3" s="1"/>
  <c r="G28" i="3"/>
  <c r="F28" i="3"/>
  <c r="E28" i="3"/>
  <c r="A28" i="3"/>
  <c r="H27" i="3"/>
  <c r="J27" i="3" s="1"/>
  <c r="G27" i="3"/>
  <c r="F27" i="3"/>
  <c r="E27" i="3"/>
  <c r="A27" i="3"/>
  <c r="H26" i="3"/>
  <c r="J26" i="3" s="1"/>
  <c r="G26" i="3"/>
  <c r="F26" i="3"/>
  <c r="E26" i="3"/>
  <c r="A26" i="3"/>
  <c r="H25" i="3"/>
  <c r="J25" i="3" s="1"/>
  <c r="G25" i="3"/>
  <c r="F25" i="3"/>
  <c r="E25" i="3"/>
  <c r="A25" i="3"/>
  <c r="H24" i="3"/>
  <c r="J24" i="3" s="1"/>
  <c r="G24" i="3"/>
  <c r="F24" i="3"/>
  <c r="E24" i="3"/>
  <c r="A24" i="3"/>
  <c r="H23" i="3"/>
  <c r="J23" i="3" s="1"/>
  <c r="G23" i="3"/>
  <c r="F23" i="3"/>
  <c r="E23" i="3"/>
  <c r="A23" i="3"/>
  <c r="H22" i="3"/>
  <c r="J22" i="3" s="1"/>
  <c r="G22" i="3"/>
  <c r="F22" i="3"/>
  <c r="E22" i="3"/>
  <c r="A22" i="3"/>
  <c r="H21" i="3"/>
  <c r="J21" i="3" s="1"/>
  <c r="G21" i="3"/>
  <c r="F21" i="3"/>
  <c r="E21" i="3"/>
  <c r="A21" i="3"/>
  <c r="H20" i="3"/>
  <c r="J20" i="3" s="1"/>
  <c r="G20" i="3"/>
  <c r="F20" i="3"/>
  <c r="E20" i="3"/>
  <c r="A20" i="3"/>
  <c r="H19" i="3"/>
  <c r="J19" i="3" s="1"/>
  <c r="G19" i="3"/>
  <c r="F19" i="3"/>
  <c r="E19" i="3"/>
  <c r="A19" i="3"/>
  <c r="H18" i="3"/>
  <c r="J18" i="3" s="1"/>
  <c r="G18" i="3"/>
  <c r="F18" i="3"/>
  <c r="E18" i="3"/>
  <c r="A18" i="3"/>
  <c r="H17" i="3"/>
  <c r="J17" i="3" s="1"/>
  <c r="G17" i="3"/>
  <c r="F17" i="3"/>
  <c r="E17" i="3"/>
  <c r="A17" i="3"/>
  <c r="H16" i="3"/>
  <c r="J16" i="3" s="1"/>
  <c r="G16" i="3"/>
  <c r="F16" i="3"/>
  <c r="E16" i="3"/>
  <c r="A16" i="3"/>
  <c r="H15" i="3"/>
  <c r="J15" i="3" s="1"/>
  <c r="G15" i="3"/>
  <c r="F15" i="3"/>
  <c r="E15" i="3"/>
  <c r="A15" i="3"/>
  <c r="H14" i="3"/>
  <c r="J14" i="3" s="1"/>
  <c r="G14" i="3"/>
  <c r="F14" i="3"/>
  <c r="E14" i="3"/>
  <c r="A14" i="3"/>
  <c r="H12" i="3"/>
  <c r="J12" i="3" s="1"/>
  <c r="G12" i="3"/>
  <c r="F12" i="3"/>
  <c r="E12" i="3"/>
  <c r="A12" i="3"/>
  <c r="H13" i="3"/>
  <c r="J13" i="3" s="1"/>
  <c r="G13" i="3"/>
  <c r="F13" i="3"/>
  <c r="E13" i="3"/>
  <c r="A13" i="3"/>
  <c r="J11" i="3"/>
  <c r="A11" i="3"/>
  <c r="J10" i="3"/>
  <c r="A10" i="3"/>
  <c r="J9" i="3"/>
  <c r="A9" i="3"/>
  <c r="J8" i="3"/>
  <c r="A8" i="3"/>
  <c r="J7" i="3"/>
  <c r="A7" i="3"/>
  <c r="J6" i="3"/>
  <c r="A6" i="3"/>
  <c r="J5" i="3"/>
  <c r="A5" i="3"/>
  <c r="J4" i="3"/>
  <c r="A4" i="3"/>
</calcChain>
</file>

<file path=xl/sharedStrings.xml><?xml version="1.0" encoding="utf-8"?>
<sst xmlns="http://schemas.openxmlformats.org/spreadsheetml/2006/main" count="333" uniqueCount="166">
  <si>
    <t>历史学院2022年硕士研究生拟录取名单</t>
  </si>
  <si>
    <t>序号</t>
  </si>
  <si>
    <t>姓名</t>
  </si>
  <si>
    <t>毕业学校</t>
  </si>
  <si>
    <t>毕业专业</t>
  </si>
  <si>
    <t>初试成绩</t>
  </si>
  <si>
    <t>复试成绩</t>
  </si>
  <si>
    <t>总评成绩</t>
  </si>
  <si>
    <t>拟录取专业</t>
  </si>
  <si>
    <t>政治</t>
  </si>
  <si>
    <t>外语</t>
  </si>
  <si>
    <t>专业课</t>
  </si>
  <si>
    <t>总分</t>
  </si>
  <si>
    <t>王腾飞</t>
  </si>
  <si>
    <t>武汉大学</t>
  </si>
  <si>
    <t>考古学</t>
  </si>
  <si>
    <t>是</t>
  </si>
  <si>
    <t>彭苇苇</t>
  </si>
  <si>
    <t>葛澜卿</t>
  </si>
  <si>
    <t>河北师范大学</t>
  </si>
  <si>
    <t>吴培林</t>
  </si>
  <si>
    <t>徐峰峰</t>
  </si>
  <si>
    <t>马瑶昕</t>
  </si>
  <si>
    <t>中央民族大学</t>
  </si>
  <si>
    <t>文物与博物馆学</t>
  </si>
  <si>
    <t>李玺君</t>
  </si>
  <si>
    <t>洛阳师范学院</t>
  </si>
  <si>
    <t>博物馆学</t>
  </si>
  <si>
    <t>陈虎</t>
  </si>
  <si>
    <t>深圳大学</t>
  </si>
  <si>
    <t>工商管理</t>
  </si>
  <si>
    <r>
      <rPr>
        <sz val="14"/>
        <color theme="1"/>
        <rFont val="宋体"/>
        <charset val="134"/>
        <scheme val="minor"/>
      </rPr>
      <t xml:space="preserve">72
</t>
    </r>
    <r>
      <rPr>
        <sz val="12"/>
        <color theme="1"/>
        <rFont val="宋体"/>
        <charset val="134"/>
        <scheme val="minor"/>
      </rPr>
      <t>（日语）</t>
    </r>
  </si>
  <si>
    <t>栾福德</t>
  </si>
  <si>
    <t>山东大学</t>
  </si>
  <si>
    <t>历史学</t>
  </si>
  <si>
    <t>中国史</t>
  </si>
  <si>
    <t>苗朝晗</t>
  </si>
  <si>
    <t>郑州大学</t>
  </si>
  <si>
    <t>人文科学试验班</t>
  </si>
  <si>
    <t>周令仪</t>
  </si>
  <si>
    <t>刘思劼</t>
  </si>
  <si>
    <t>吉林大学</t>
  </si>
  <si>
    <t>朱迪</t>
  </si>
  <si>
    <t>市场营销</t>
  </si>
  <si>
    <t>赵卓玲</t>
  </si>
  <si>
    <t>孙瀚森</t>
  </si>
  <si>
    <t>石家庄学院</t>
  </si>
  <si>
    <t>董晓丁</t>
  </si>
  <si>
    <t>张子腾</t>
  </si>
  <si>
    <t>太原理工大学</t>
  </si>
  <si>
    <t>文物保护技术</t>
  </si>
  <si>
    <t>付强</t>
  </si>
  <si>
    <t>长江大学</t>
  </si>
  <si>
    <t>唐嘉璇</t>
  </si>
  <si>
    <t>中山大学</t>
  </si>
  <si>
    <t>曹静</t>
  </si>
  <si>
    <t>江西科技师范大学</t>
  </si>
  <si>
    <t>广告学</t>
  </si>
  <si>
    <t>张译文</t>
  </si>
  <si>
    <t>云南财经大学</t>
  </si>
  <si>
    <t>国际商务</t>
  </si>
  <si>
    <t>李沛儒</t>
  </si>
  <si>
    <t>叶佳豪</t>
  </si>
  <si>
    <t>中南财经政法大学</t>
  </si>
  <si>
    <t>法语</t>
  </si>
  <si>
    <t>卢嘉鑫</t>
  </si>
  <si>
    <t>河南大学</t>
  </si>
  <si>
    <t>世界历史</t>
  </si>
  <si>
    <t>南钧瀚</t>
  </si>
  <si>
    <t>东北财经大学</t>
  </si>
  <si>
    <t>财政学</t>
  </si>
  <si>
    <t>余洁</t>
  </si>
  <si>
    <t>西华师范大学</t>
  </si>
  <si>
    <t>否</t>
  </si>
  <si>
    <t>杨宇臻</t>
  </si>
  <si>
    <t>内蒙古大学</t>
  </si>
  <si>
    <t>汉语言文学（文史哲基地）</t>
  </si>
  <si>
    <t>李湘娥</t>
  </si>
  <si>
    <t>西北大学</t>
  </si>
  <si>
    <t>会计学</t>
  </si>
  <si>
    <t>陶成川</t>
  </si>
  <si>
    <t>华中科技大学</t>
  </si>
  <si>
    <t>机械设计制造及其自动化</t>
  </si>
  <si>
    <t>陶凯</t>
  </si>
  <si>
    <t>92</t>
  </si>
  <si>
    <t>世界史</t>
  </si>
  <si>
    <t>周奇</t>
  </si>
  <si>
    <t>湖北大学</t>
  </si>
  <si>
    <t>李莹</t>
  </si>
  <si>
    <t>90</t>
  </si>
  <si>
    <t>刘桢俍</t>
  </si>
  <si>
    <t>中南民族大学</t>
  </si>
  <si>
    <t>刘旭龙</t>
  </si>
  <si>
    <t>华东政法大学</t>
  </si>
  <si>
    <t>知识产权</t>
  </si>
  <si>
    <t>陈天怡</t>
  </si>
  <si>
    <t>90.375</t>
  </si>
  <si>
    <t>靳莹莹</t>
  </si>
  <si>
    <t>87.125</t>
  </si>
  <si>
    <t>张致远</t>
  </si>
  <si>
    <t>85.625</t>
  </si>
  <si>
    <t>常小燕</t>
  </si>
  <si>
    <t>河北工程大学</t>
  </si>
  <si>
    <t>英语</t>
  </si>
  <si>
    <t>刘昊将</t>
  </si>
  <si>
    <t>中南大学</t>
  </si>
  <si>
    <t>社会学</t>
  </si>
  <si>
    <t>65</t>
  </si>
  <si>
    <t>沈志豪</t>
  </si>
  <si>
    <t>武汉体育学院</t>
  </si>
  <si>
    <t>广播电视编导</t>
  </si>
  <si>
    <t>文物与博物馆</t>
  </si>
  <si>
    <t>上官云茜</t>
  </si>
  <si>
    <t>申博雯</t>
  </si>
  <si>
    <t>广播电视学</t>
  </si>
  <si>
    <t>季嘉欣</t>
  </si>
  <si>
    <t>北京语言大学</t>
  </si>
  <si>
    <t>汉语言文学</t>
  </si>
  <si>
    <t>凡沛延</t>
  </si>
  <si>
    <t>周紫喻</t>
  </si>
  <si>
    <t>谭可欣</t>
  </si>
  <si>
    <t>万秋谷</t>
  </si>
  <si>
    <t>高分子材料与工程</t>
  </si>
  <si>
    <t>余是瑾</t>
  </si>
  <si>
    <t>黄冈师范学院</t>
  </si>
  <si>
    <t>国际经济与贸易</t>
  </si>
  <si>
    <t>杨丝路</t>
  </si>
  <si>
    <t>湖北美术学院</t>
  </si>
  <si>
    <t>绘画</t>
  </si>
  <si>
    <t>廖子会</t>
  </si>
  <si>
    <t>防灾科技学院</t>
  </si>
  <si>
    <t>李灿</t>
  </si>
  <si>
    <t>上海理工大学</t>
  </si>
  <si>
    <t>传播学</t>
  </si>
  <si>
    <t>刘梦灵</t>
  </si>
  <si>
    <t>汉口学院</t>
  </si>
  <si>
    <t>电子商务</t>
  </si>
  <si>
    <t>刘精敏</t>
  </si>
  <si>
    <t>荆楚理工学院</t>
  </si>
  <si>
    <t>卢祺</t>
  </si>
  <si>
    <t>首都师范大学</t>
  </si>
  <si>
    <t>计算机科学与技术</t>
  </si>
  <si>
    <t>刘文丹</t>
  </si>
  <si>
    <t>三峡大学</t>
  </si>
  <si>
    <t>自动化</t>
  </si>
  <si>
    <t>段晓妍</t>
  </si>
  <si>
    <t>湖南师范大学</t>
  </si>
  <si>
    <t>曾思浩</t>
  </si>
  <si>
    <t>李泽阳</t>
  </si>
  <si>
    <t>郭可依</t>
  </si>
  <si>
    <t>武汉纺织大学</t>
  </si>
  <si>
    <t>张佳仪</t>
  </si>
  <si>
    <t>武昌首义学院</t>
  </si>
  <si>
    <t>郭佳佳</t>
  </si>
  <si>
    <t>胡晓艺</t>
  </si>
  <si>
    <t>湖北工业大学</t>
  </si>
  <si>
    <t>金融学</t>
  </si>
  <si>
    <t>左慧珍</t>
  </si>
  <si>
    <t>天津工业大学</t>
  </si>
  <si>
    <t>曹雨霏</t>
  </si>
  <si>
    <t>吉林外国语大学</t>
  </si>
  <si>
    <t>翻译（英语）</t>
  </si>
  <si>
    <t>朱丹妮</t>
  </si>
  <si>
    <t>安徽农业大学</t>
  </si>
  <si>
    <t>是否拟录取</t>
    <phoneticPr fontId="10" type="noConversion"/>
  </si>
  <si>
    <t>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</si>
</sst>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3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Arial"/>
      <family val="2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Public/Documents/&#20849;&#20139;&#25991;&#20214;&#22841;/&#25307;&#29983;/2022&#32479;&#32771;&#22797;&#35797;/&#22797;&#35797;&#29992;&#34920;/&#21103;&#26412;&#20013;&#22269;&#21490;&#19987;&#19994;&#30740;&#31350;&#26041;&#21521;&#35843;&#25972;&#24847;&#21521;&#32479;&#3574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史复试考生意向调整统计表"/>
      <sheetName val="中国史复试名单"/>
    </sheetNames>
    <sheetDataSet>
      <sheetData sheetId="0"/>
      <sheetData sheetId="1">
        <row r="1">
          <cell r="A1" t="str">
            <v>姓名</v>
          </cell>
          <cell r="B1" t="str">
            <v>毕业单位</v>
          </cell>
          <cell r="C1" t="str">
            <v>毕业专业</v>
          </cell>
          <cell r="D1" t="str">
            <v>报考研究方向</v>
          </cell>
          <cell r="E1" t="str">
            <v>政治理论成绩</v>
          </cell>
          <cell r="F1" t="str">
            <v>外国语名称</v>
          </cell>
          <cell r="G1" t="str">
            <v>外国语成绩</v>
          </cell>
          <cell r="H1" t="str">
            <v>业务课一成绩</v>
          </cell>
          <cell r="I1" t="str">
            <v>初试总分</v>
          </cell>
        </row>
        <row r="2">
          <cell r="A2" t="str">
            <v>栾福德</v>
          </cell>
          <cell r="B2" t="str">
            <v>山东大学</v>
          </cell>
          <cell r="C2" t="str">
            <v>历史学</v>
          </cell>
          <cell r="D2" t="str">
            <v>中国古代史</v>
          </cell>
          <cell r="E2">
            <v>76</v>
          </cell>
          <cell r="F2" t="str">
            <v>英语（一）</v>
          </cell>
          <cell r="G2">
            <v>68</v>
          </cell>
          <cell r="H2">
            <v>232</v>
          </cell>
          <cell r="I2">
            <v>376</v>
          </cell>
        </row>
        <row r="3">
          <cell r="A3" t="str">
            <v>苗朝晗</v>
          </cell>
          <cell r="B3" t="str">
            <v>郑州大学</v>
          </cell>
          <cell r="C3" t="str">
            <v>人文科学试验班</v>
          </cell>
          <cell r="D3" t="str">
            <v>中国专门史</v>
          </cell>
          <cell r="E3">
            <v>77</v>
          </cell>
          <cell r="F3" t="str">
            <v>英语（一）</v>
          </cell>
          <cell r="G3">
            <v>74</v>
          </cell>
          <cell r="H3">
            <v>225</v>
          </cell>
          <cell r="I3">
            <v>376</v>
          </cell>
        </row>
        <row r="4">
          <cell r="A4" t="str">
            <v>赵卓玲</v>
          </cell>
          <cell r="B4" t="str">
            <v>郑州大学</v>
          </cell>
          <cell r="C4" t="str">
            <v>人文科学试验班</v>
          </cell>
          <cell r="D4" t="str">
            <v>中国历史文献学</v>
          </cell>
          <cell r="E4">
            <v>75</v>
          </cell>
          <cell r="F4" t="str">
            <v>英语（一）</v>
          </cell>
          <cell r="G4">
            <v>72</v>
          </cell>
          <cell r="H4">
            <v>225</v>
          </cell>
          <cell r="I4">
            <v>372</v>
          </cell>
        </row>
        <row r="5">
          <cell r="A5" t="str">
            <v>付强</v>
          </cell>
          <cell r="B5" t="str">
            <v>长江大学</v>
          </cell>
          <cell r="C5" t="str">
            <v>历史学</v>
          </cell>
          <cell r="D5" t="str">
            <v>中国古代史</v>
          </cell>
          <cell r="E5">
            <v>74</v>
          </cell>
          <cell r="F5" t="str">
            <v>英语（一）</v>
          </cell>
          <cell r="G5">
            <v>70</v>
          </cell>
          <cell r="H5">
            <v>228</v>
          </cell>
          <cell r="I5">
            <v>372</v>
          </cell>
        </row>
        <row r="6">
          <cell r="A6" t="str">
            <v>张子腾</v>
          </cell>
          <cell r="B6" t="str">
            <v>太原理工大学</v>
          </cell>
          <cell r="C6" t="str">
            <v>文物保护技术</v>
          </cell>
          <cell r="D6" t="str">
            <v>中国古代史</v>
          </cell>
          <cell r="E6">
            <v>78</v>
          </cell>
          <cell r="F6" t="str">
            <v>英语（一）</v>
          </cell>
          <cell r="G6">
            <v>77</v>
          </cell>
          <cell r="H6">
            <v>217</v>
          </cell>
          <cell r="I6">
            <v>372</v>
          </cell>
        </row>
        <row r="7">
          <cell r="A7" t="str">
            <v>刘思劼</v>
          </cell>
          <cell r="B7" t="str">
            <v>吉林大学</v>
          </cell>
          <cell r="C7" t="str">
            <v>历史学</v>
          </cell>
          <cell r="D7" t="str">
            <v>中国古代史</v>
          </cell>
          <cell r="E7">
            <v>73</v>
          </cell>
          <cell r="F7" t="str">
            <v>英语（一）</v>
          </cell>
          <cell r="G7">
            <v>65</v>
          </cell>
          <cell r="H7">
            <v>232</v>
          </cell>
          <cell r="I7">
            <v>370</v>
          </cell>
        </row>
        <row r="8">
          <cell r="A8" t="str">
            <v>周令仪</v>
          </cell>
          <cell r="B8" t="str">
            <v>郑州大学</v>
          </cell>
          <cell r="C8" t="str">
            <v>历史学</v>
          </cell>
          <cell r="D8" t="str">
            <v>中国专门史</v>
          </cell>
          <cell r="E8">
            <v>74</v>
          </cell>
          <cell r="F8" t="str">
            <v>英语（一）</v>
          </cell>
          <cell r="G8">
            <v>69</v>
          </cell>
          <cell r="H8">
            <v>226</v>
          </cell>
          <cell r="I8">
            <v>369</v>
          </cell>
        </row>
        <row r="9">
          <cell r="A9" t="str">
            <v>朱迪</v>
          </cell>
          <cell r="B9" t="str">
            <v>武汉大学</v>
          </cell>
          <cell r="C9" t="str">
            <v>市场营销</v>
          </cell>
          <cell r="D9" t="str">
            <v>中国专门史</v>
          </cell>
          <cell r="E9">
            <v>74</v>
          </cell>
          <cell r="F9" t="str">
            <v>英语（一）</v>
          </cell>
          <cell r="G9">
            <v>80</v>
          </cell>
          <cell r="H9">
            <v>215</v>
          </cell>
          <cell r="I9">
            <v>369</v>
          </cell>
        </row>
        <row r="10">
          <cell r="A10" t="str">
            <v>卢嘉鑫</v>
          </cell>
          <cell r="B10" t="str">
            <v>河南大学</v>
          </cell>
          <cell r="C10" t="str">
            <v>世界历史</v>
          </cell>
          <cell r="D10" t="str">
            <v>中国古代史</v>
          </cell>
          <cell r="E10">
            <v>76</v>
          </cell>
          <cell r="F10" t="str">
            <v>英语（一）</v>
          </cell>
          <cell r="G10">
            <v>72</v>
          </cell>
          <cell r="H10">
            <v>220</v>
          </cell>
          <cell r="I10">
            <v>368</v>
          </cell>
        </row>
        <row r="11">
          <cell r="A11" t="str">
            <v>董晓丁</v>
          </cell>
          <cell r="B11" t="str">
            <v>武汉大学</v>
          </cell>
          <cell r="C11" t="str">
            <v>历史学</v>
          </cell>
          <cell r="D11" t="str">
            <v>中国近现代史</v>
          </cell>
          <cell r="E11">
            <v>77</v>
          </cell>
          <cell r="F11" t="str">
            <v>英语（一）</v>
          </cell>
          <cell r="G11">
            <v>61</v>
          </cell>
          <cell r="H11">
            <v>229</v>
          </cell>
          <cell r="I11">
            <v>367</v>
          </cell>
        </row>
        <row r="12">
          <cell r="A12" t="str">
            <v>李湘娥</v>
          </cell>
          <cell r="B12" t="str">
            <v>西北大学</v>
          </cell>
          <cell r="C12" t="str">
            <v>会计学</v>
          </cell>
          <cell r="D12" t="str">
            <v>中国专门史</v>
          </cell>
          <cell r="E12">
            <v>71</v>
          </cell>
          <cell r="F12" t="str">
            <v>英语（一）</v>
          </cell>
          <cell r="G12">
            <v>71</v>
          </cell>
          <cell r="H12">
            <v>223</v>
          </cell>
          <cell r="I12">
            <v>365</v>
          </cell>
        </row>
        <row r="13">
          <cell r="A13" t="str">
            <v>南钧瀚</v>
          </cell>
          <cell r="B13" t="str">
            <v>东北财经大学</v>
          </cell>
          <cell r="C13" t="str">
            <v>财政学</v>
          </cell>
          <cell r="D13" t="str">
            <v>中国古代史</v>
          </cell>
          <cell r="E13">
            <v>72</v>
          </cell>
          <cell r="F13" t="str">
            <v>英语（一）</v>
          </cell>
          <cell r="G13">
            <v>74</v>
          </cell>
          <cell r="H13">
            <v>219</v>
          </cell>
          <cell r="I13">
            <v>365</v>
          </cell>
        </row>
        <row r="14">
          <cell r="A14" t="str">
            <v>叶佳豪</v>
          </cell>
          <cell r="B14" t="str">
            <v>中南财经政法大学</v>
          </cell>
          <cell r="C14" t="str">
            <v>法语</v>
          </cell>
          <cell r="D14" t="str">
            <v>中国古代史</v>
          </cell>
          <cell r="E14">
            <v>77</v>
          </cell>
          <cell r="F14" t="str">
            <v>英语（一）</v>
          </cell>
          <cell r="G14">
            <v>71</v>
          </cell>
          <cell r="H14">
            <v>216</v>
          </cell>
          <cell r="I14">
            <v>364</v>
          </cell>
        </row>
        <row r="15">
          <cell r="A15" t="str">
            <v>曹静</v>
          </cell>
          <cell r="B15" t="str">
            <v>江西科技师范大学</v>
          </cell>
          <cell r="C15" t="str">
            <v>广告学</v>
          </cell>
          <cell r="D15" t="str">
            <v>中国专门史</v>
          </cell>
          <cell r="E15">
            <v>71</v>
          </cell>
          <cell r="F15" t="str">
            <v>英语（一）</v>
          </cell>
          <cell r="G15">
            <v>68</v>
          </cell>
          <cell r="H15">
            <v>224</v>
          </cell>
          <cell r="I15">
            <v>363</v>
          </cell>
        </row>
        <row r="16">
          <cell r="A16" t="str">
            <v>杨宇臻</v>
          </cell>
          <cell r="B16" t="str">
            <v>内蒙古大学</v>
          </cell>
          <cell r="C16" t="str">
            <v>汉语言文学（文史哲基地）</v>
          </cell>
          <cell r="D16" t="str">
            <v>中国专门史</v>
          </cell>
          <cell r="E16">
            <v>74</v>
          </cell>
          <cell r="F16" t="str">
            <v>英语（一）</v>
          </cell>
          <cell r="G16">
            <v>60</v>
          </cell>
          <cell r="H16">
            <v>229</v>
          </cell>
          <cell r="I16">
            <v>363</v>
          </cell>
        </row>
        <row r="17">
          <cell r="A17" t="str">
            <v>陶成川</v>
          </cell>
          <cell r="B17" t="str">
            <v>华中科技大学</v>
          </cell>
          <cell r="C17" t="str">
            <v>机械设计制造及其自动化</v>
          </cell>
          <cell r="D17" t="str">
            <v>中国古代史</v>
          </cell>
          <cell r="E17">
            <v>65</v>
          </cell>
          <cell r="F17" t="str">
            <v>英语（一）</v>
          </cell>
          <cell r="G17">
            <v>72</v>
          </cell>
          <cell r="H17">
            <v>226</v>
          </cell>
          <cell r="I17">
            <v>363</v>
          </cell>
        </row>
        <row r="18">
          <cell r="A18" t="str">
            <v>李沛儒</v>
          </cell>
          <cell r="B18" t="str">
            <v>郑州大学</v>
          </cell>
          <cell r="C18" t="str">
            <v>历史学</v>
          </cell>
          <cell r="D18" t="str">
            <v>中国专门史</v>
          </cell>
          <cell r="E18">
            <v>74</v>
          </cell>
          <cell r="F18" t="str">
            <v>英语（一）</v>
          </cell>
          <cell r="G18">
            <v>67</v>
          </cell>
          <cell r="H18">
            <v>221</v>
          </cell>
          <cell r="I18">
            <v>362</v>
          </cell>
        </row>
        <row r="19">
          <cell r="A19" t="str">
            <v>孙瀚森</v>
          </cell>
          <cell r="B19" t="str">
            <v>石家庄学院</v>
          </cell>
          <cell r="C19" t="str">
            <v>历史学</v>
          </cell>
          <cell r="D19" t="str">
            <v>中国专门史</v>
          </cell>
          <cell r="E19">
            <v>72</v>
          </cell>
          <cell r="F19" t="str">
            <v>英语（一）</v>
          </cell>
          <cell r="G19">
            <v>67</v>
          </cell>
          <cell r="H19">
            <v>223</v>
          </cell>
          <cell r="I19">
            <v>362</v>
          </cell>
        </row>
        <row r="20">
          <cell r="A20" t="str">
            <v>余洁</v>
          </cell>
          <cell r="B20" t="str">
            <v>西华师范大学</v>
          </cell>
          <cell r="C20" t="str">
            <v>历史学</v>
          </cell>
          <cell r="D20" t="str">
            <v>中国古代史</v>
          </cell>
          <cell r="E20">
            <v>77</v>
          </cell>
          <cell r="F20" t="str">
            <v>英语（一）</v>
          </cell>
          <cell r="G20">
            <v>69</v>
          </cell>
          <cell r="H20">
            <v>216</v>
          </cell>
          <cell r="I20">
            <v>362</v>
          </cell>
        </row>
        <row r="21">
          <cell r="A21" t="str">
            <v>张译文</v>
          </cell>
          <cell r="B21" t="str">
            <v>云南财经大学</v>
          </cell>
          <cell r="C21" t="str">
            <v>国际商务</v>
          </cell>
          <cell r="D21" t="str">
            <v>中国近现代史</v>
          </cell>
          <cell r="E21">
            <v>76</v>
          </cell>
          <cell r="F21" t="str">
            <v>英语（一）</v>
          </cell>
          <cell r="G21">
            <v>68</v>
          </cell>
          <cell r="H21">
            <v>217</v>
          </cell>
          <cell r="I21">
            <v>361</v>
          </cell>
        </row>
        <row r="22">
          <cell r="A22" t="str">
            <v>唐嘉璇</v>
          </cell>
          <cell r="B22" t="str">
            <v>中山大学</v>
          </cell>
          <cell r="C22" t="str">
            <v>历史学</v>
          </cell>
          <cell r="D22" t="str">
            <v>中国历史地理学</v>
          </cell>
          <cell r="E22">
            <v>69</v>
          </cell>
          <cell r="F22" t="str">
            <v>英语（一）</v>
          </cell>
          <cell r="G22">
            <v>73</v>
          </cell>
          <cell r="H22">
            <v>217</v>
          </cell>
          <cell r="I22">
            <v>359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topLeftCell="A56" zoomScale="85" zoomScaleNormal="85" workbookViewId="0">
      <selection activeCell="A13" sqref="A13"/>
    </sheetView>
  </sheetViews>
  <sheetFormatPr defaultColWidth="9" defaultRowHeight="14" x14ac:dyDescent="0.25"/>
  <cols>
    <col min="1" max="1" width="4.90625" style="2" customWidth="1"/>
    <col min="2" max="2" width="11.08984375" style="2" customWidth="1"/>
    <col min="3" max="3" width="22.08984375" style="2" customWidth="1"/>
    <col min="4" max="4" width="32.6328125" style="2" customWidth="1"/>
    <col min="5" max="5" width="6.90625" style="2" customWidth="1"/>
    <col min="6" max="6" width="10.453125" style="2" customWidth="1"/>
    <col min="7" max="7" width="10.08984375" style="2" customWidth="1"/>
    <col min="8" max="8" width="9.90625" style="2" customWidth="1"/>
    <col min="9" max="9" width="11.36328125" style="2" customWidth="1"/>
    <col min="10" max="10" width="13.08984375" style="3" customWidth="1"/>
    <col min="11" max="11" width="25" style="3" customWidth="1"/>
    <col min="12" max="12" width="21" style="2" customWidth="1"/>
    <col min="13" max="13" width="13.36328125" customWidth="1"/>
  </cols>
  <sheetData>
    <row r="1" spans="1:12" ht="42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6.25" customHeight="1" x14ac:dyDescent="0.25">
      <c r="A2" s="38" t="s">
        <v>1</v>
      </c>
      <c r="B2" s="40" t="s">
        <v>2</v>
      </c>
      <c r="C2" s="42" t="s">
        <v>3</v>
      </c>
      <c r="D2" s="40" t="s">
        <v>4</v>
      </c>
      <c r="E2" s="4" t="s">
        <v>5</v>
      </c>
      <c r="F2" s="4"/>
      <c r="G2" s="4"/>
      <c r="H2" s="4"/>
      <c r="I2" s="44" t="s">
        <v>6</v>
      </c>
      <c r="J2" s="40" t="s">
        <v>7</v>
      </c>
      <c r="K2" s="46" t="s">
        <v>164</v>
      </c>
      <c r="L2" s="47" t="s">
        <v>8</v>
      </c>
    </row>
    <row r="3" spans="1:12" ht="26.25" customHeight="1" x14ac:dyDescent="0.25">
      <c r="A3" s="39"/>
      <c r="B3" s="41"/>
      <c r="C3" s="43"/>
      <c r="D3" s="41"/>
      <c r="E3" s="5" t="s">
        <v>9</v>
      </c>
      <c r="F3" s="5" t="s">
        <v>10</v>
      </c>
      <c r="G3" s="5" t="s">
        <v>11</v>
      </c>
      <c r="H3" s="5" t="s">
        <v>12</v>
      </c>
      <c r="I3" s="45"/>
      <c r="J3" s="41"/>
      <c r="K3" s="39"/>
      <c r="L3" s="41"/>
    </row>
    <row r="4" spans="1:12" ht="30.75" customHeight="1" x14ac:dyDescent="0.25">
      <c r="A4" s="6">
        <f>ROW()-3</f>
        <v>1</v>
      </c>
      <c r="B4" s="7" t="s">
        <v>13</v>
      </c>
      <c r="C4" s="7" t="s">
        <v>14</v>
      </c>
      <c r="D4" s="7" t="s">
        <v>15</v>
      </c>
      <c r="E4" s="8">
        <v>71</v>
      </c>
      <c r="F4" s="8">
        <v>77</v>
      </c>
      <c r="G4" s="8">
        <v>270</v>
      </c>
      <c r="H4" s="8">
        <v>418</v>
      </c>
      <c r="I4" s="30">
        <v>92.4</v>
      </c>
      <c r="J4" s="7">
        <f t="shared" ref="J4:J11" si="0">H4/5*0.6+I4*0.4</f>
        <v>87.12</v>
      </c>
      <c r="K4" s="6" t="s">
        <v>16</v>
      </c>
      <c r="L4" s="31" t="s">
        <v>15</v>
      </c>
    </row>
    <row r="5" spans="1:12" ht="30.75" customHeight="1" x14ac:dyDescent="0.25">
      <c r="A5" s="6">
        <f t="shared" ref="A5:A68" si="1">ROW()-3</f>
        <v>2</v>
      </c>
      <c r="B5" s="7" t="s">
        <v>17</v>
      </c>
      <c r="C5" s="7" t="s">
        <v>14</v>
      </c>
      <c r="D5" s="7" t="s">
        <v>15</v>
      </c>
      <c r="E5" s="8">
        <v>71</v>
      </c>
      <c r="F5" s="8">
        <v>80</v>
      </c>
      <c r="G5" s="8">
        <v>258</v>
      </c>
      <c r="H5" s="8">
        <v>409</v>
      </c>
      <c r="I5" s="30">
        <v>89.8</v>
      </c>
      <c r="J5" s="7">
        <f t="shared" si="0"/>
        <v>85</v>
      </c>
      <c r="K5" s="6" t="s">
        <v>16</v>
      </c>
      <c r="L5" s="6" t="s">
        <v>15</v>
      </c>
    </row>
    <row r="6" spans="1:12" ht="30.75" customHeight="1" x14ac:dyDescent="0.25">
      <c r="A6" s="6">
        <f t="shared" si="1"/>
        <v>3</v>
      </c>
      <c r="B6" s="7" t="s">
        <v>18</v>
      </c>
      <c r="C6" s="7" t="s">
        <v>19</v>
      </c>
      <c r="D6" s="7" t="s">
        <v>15</v>
      </c>
      <c r="E6" s="8">
        <v>79</v>
      </c>
      <c r="F6" s="8">
        <v>75</v>
      </c>
      <c r="G6" s="8">
        <v>251</v>
      </c>
      <c r="H6" s="8">
        <v>405</v>
      </c>
      <c r="I6" s="30">
        <v>88.8</v>
      </c>
      <c r="J6" s="7">
        <f t="shared" si="0"/>
        <v>84.12</v>
      </c>
      <c r="K6" s="6" t="s">
        <v>16</v>
      </c>
      <c r="L6" s="6" t="s">
        <v>15</v>
      </c>
    </row>
    <row r="7" spans="1:12" ht="30.75" customHeight="1" x14ac:dyDescent="0.25">
      <c r="A7" s="6">
        <f t="shared" si="1"/>
        <v>4</v>
      </c>
      <c r="B7" s="7" t="s">
        <v>20</v>
      </c>
      <c r="C7" s="7" t="s">
        <v>14</v>
      </c>
      <c r="D7" s="7" t="s">
        <v>15</v>
      </c>
      <c r="E7" s="8">
        <v>73</v>
      </c>
      <c r="F7" s="8">
        <v>72</v>
      </c>
      <c r="G7" s="8">
        <v>237</v>
      </c>
      <c r="H7" s="8">
        <v>382</v>
      </c>
      <c r="I7" s="30">
        <v>89</v>
      </c>
      <c r="J7" s="7">
        <f t="shared" si="0"/>
        <v>81.44</v>
      </c>
      <c r="K7" s="6" t="s">
        <v>16</v>
      </c>
      <c r="L7" s="6" t="s">
        <v>15</v>
      </c>
    </row>
    <row r="8" spans="1:12" ht="30.75" customHeight="1" x14ac:dyDescent="0.25">
      <c r="A8" s="6">
        <f t="shared" si="1"/>
        <v>5</v>
      </c>
      <c r="B8" s="7" t="s">
        <v>21</v>
      </c>
      <c r="C8" s="7" t="s">
        <v>14</v>
      </c>
      <c r="D8" s="7" t="s">
        <v>15</v>
      </c>
      <c r="E8" s="8">
        <v>69</v>
      </c>
      <c r="F8" s="8">
        <v>69</v>
      </c>
      <c r="G8" s="8">
        <v>214</v>
      </c>
      <c r="H8" s="8">
        <v>352</v>
      </c>
      <c r="I8" s="30">
        <v>92.4</v>
      </c>
      <c r="J8" s="7">
        <f t="shared" si="0"/>
        <v>79.2</v>
      </c>
      <c r="K8" s="6" t="s">
        <v>16</v>
      </c>
      <c r="L8" s="6" t="s">
        <v>15</v>
      </c>
    </row>
    <row r="9" spans="1:12" ht="41.25" customHeight="1" x14ac:dyDescent="0.25">
      <c r="A9" s="6">
        <f>ROW()-3</f>
        <v>6</v>
      </c>
      <c r="B9" s="7" t="s">
        <v>22</v>
      </c>
      <c r="C9" s="7" t="s">
        <v>23</v>
      </c>
      <c r="D9" s="7" t="s">
        <v>24</v>
      </c>
      <c r="E9" s="8">
        <v>73</v>
      </c>
      <c r="F9" s="8">
        <v>58</v>
      </c>
      <c r="G9" s="8">
        <v>227</v>
      </c>
      <c r="H9" s="8">
        <v>358</v>
      </c>
      <c r="I9" s="30">
        <v>88.2</v>
      </c>
      <c r="J9" s="7">
        <f t="shared" si="0"/>
        <v>78.239999999999995</v>
      </c>
      <c r="K9" s="6" t="s">
        <v>16</v>
      </c>
      <c r="L9" s="6" t="s">
        <v>15</v>
      </c>
    </row>
    <row r="10" spans="1:12" ht="30.75" customHeight="1" x14ac:dyDescent="0.25">
      <c r="A10" s="6">
        <f t="shared" si="1"/>
        <v>7</v>
      </c>
      <c r="B10" s="7" t="s">
        <v>25</v>
      </c>
      <c r="C10" s="7" t="s">
        <v>26</v>
      </c>
      <c r="D10" s="7" t="s">
        <v>27</v>
      </c>
      <c r="E10" s="8">
        <v>70</v>
      </c>
      <c r="F10" s="8">
        <v>71</v>
      </c>
      <c r="G10" s="8">
        <v>239</v>
      </c>
      <c r="H10" s="8">
        <v>380</v>
      </c>
      <c r="I10" s="30">
        <v>80.400000000000006</v>
      </c>
      <c r="J10" s="7">
        <f t="shared" si="0"/>
        <v>77.760000000000005</v>
      </c>
      <c r="K10" s="6" t="s">
        <v>16</v>
      </c>
      <c r="L10" s="6" t="s">
        <v>15</v>
      </c>
    </row>
    <row r="11" spans="1:12" ht="42" customHeight="1" x14ac:dyDescent="0.25">
      <c r="A11" s="6">
        <f t="shared" si="1"/>
        <v>8</v>
      </c>
      <c r="B11" s="7" t="s">
        <v>28</v>
      </c>
      <c r="C11" s="7" t="s">
        <v>29</v>
      </c>
      <c r="D11" s="7" t="s">
        <v>30</v>
      </c>
      <c r="E11" s="8">
        <v>67</v>
      </c>
      <c r="F11" s="9" t="s">
        <v>31</v>
      </c>
      <c r="G11" s="8">
        <v>222</v>
      </c>
      <c r="H11" s="8">
        <v>361</v>
      </c>
      <c r="I11" s="30">
        <v>77.8</v>
      </c>
      <c r="J11" s="7">
        <f t="shared" si="0"/>
        <v>74.44</v>
      </c>
      <c r="K11" s="36" t="s">
        <v>165</v>
      </c>
      <c r="L11" s="6"/>
    </row>
    <row r="12" spans="1:12" ht="24.75" customHeight="1" x14ac:dyDescent="0.25">
      <c r="A12" s="6">
        <f t="shared" si="1"/>
        <v>9</v>
      </c>
      <c r="B12" s="13" t="s">
        <v>36</v>
      </c>
      <c r="C12" s="14" t="s">
        <v>37</v>
      </c>
      <c r="D12" s="15" t="s">
        <v>38</v>
      </c>
      <c r="E12" s="10">
        <f>VLOOKUP(B12,[1]中国史复试名单!$A:$E,5,)</f>
        <v>77</v>
      </c>
      <c r="F12" s="10">
        <f>VLOOKUP(B12,[1]中国史复试名单!$A:$G,7,)</f>
        <v>74</v>
      </c>
      <c r="G12" s="10">
        <f>VLOOKUP(B12,[1]中国史复试名单!$A:$H,8,)</f>
        <v>225</v>
      </c>
      <c r="H12" s="10">
        <f>VLOOKUP(B12,[1]中国史复试名单!$A:$I,9,)</f>
        <v>376</v>
      </c>
      <c r="I12" s="6">
        <v>90.63</v>
      </c>
      <c r="J12" s="7">
        <f t="shared" ref="J12:J38" si="2">H12/5*0.6+I12*0.4</f>
        <v>81.372</v>
      </c>
      <c r="K12" s="6" t="s">
        <v>16</v>
      </c>
      <c r="L12" s="33" t="s">
        <v>35</v>
      </c>
    </row>
    <row r="13" spans="1:12" ht="24.75" customHeight="1" x14ac:dyDescent="0.25">
      <c r="A13" s="6">
        <f t="shared" si="1"/>
        <v>10</v>
      </c>
      <c r="B13" s="10" t="s">
        <v>32</v>
      </c>
      <c r="C13" s="11" t="s">
        <v>33</v>
      </c>
      <c r="D13" s="12" t="s">
        <v>34</v>
      </c>
      <c r="E13" s="10">
        <f>VLOOKUP(B13,[1]中国史复试名单!$A:$E,5,)</f>
        <v>76</v>
      </c>
      <c r="F13" s="10">
        <f>VLOOKUP(B13,[1]中国史复试名单!$A:$G,7,)</f>
        <v>68</v>
      </c>
      <c r="G13" s="10">
        <f>VLOOKUP(B13,[1]中国史复试名单!$A:$H,8,)</f>
        <v>232</v>
      </c>
      <c r="H13" s="10">
        <f>VLOOKUP(B13,[1]中国史复试名单!$A:$I,9,)</f>
        <v>376</v>
      </c>
      <c r="I13" s="10">
        <v>90.09</v>
      </c>
      <c r="J13" s="7">
        <f>H13/5*0.6+I13*0.4</f>
        <v>81.156000000000006</v>
      </c>
      <c r="K13" s="10" t="s">
        <v>16</v>
      </c>
      <c r="L13" s="33" t="s">
        <v>35</v>
      </c>
    </row>
    <row r="14" spans="1:12" ht="24.75" customHeight="1" x14ac:dyDescent="0.25">
      <c r="A14" s="6">
        <f t="shared" si="1"/>
        <v>11</v>
      </c>
      <c r="B14" s="13" t="s">
        <v>39</v>
      </c>
      <c r="C14" s="14" t="s">
        <v>37</v>
      </c>
      <c r="D14" s="15" t="s">
        <v>34</v>
      </c>
      <c r="E14" s="10">
        <f>VLOOKUP(B14,[1]中国史复试名单!$A:$E,5,)</f>
        <v>74</v>
      </c>
      <c r="F14" s="10">
        <f>VLOOKUP(B14,[1]中国史复试名单!$A:$G,7,)</f>
        <v>69</v>
      </c>
      <c r="G14" s="10">
        <f>VLOOKUP(B14,[1]中国史复试名单!$A:$H,8,)</f>
        <v>226</v>
      </c>
      <c r="H14" s="10">
        <f>VLOOKUP(B14,[1]中国史复试名单!$A:$I,9,)</f>
        <v>369</v>
      </c>
      <c r="I14" s="6">
        <v>91</v>
      </c>
      <c r="J14" s="7">
        <f t="shared" si="2"/>
        <v>80.679999999999993</v>
      </c>
      <c r="K14" s="6" t="s">
        <v>16</v>
      </c>
      <c r="L14" s="33" t="s">
        <v>35</v>
      </c>
    </row>
    <row r="15" spans="1:12" ht="24.75" customHeight="1" x14ac:dyDescent="0.25">
      <c r="A15" s="6">
        <f t="shared" si="1"/>
        <v>12</v>
      </c>
      <c r="B15" s="10" t="s">
        <v>40</v>
      </c>
      <c r="C15" s="11" t="s">
        <v>41</v>
      </c>
      <c r="D15" s="12" t="s">
        <v>34</v>
      </c>
      <c r="E15" s="10">
        <f>VLOOKUP(B15,[1]中国史复试名单!$A:$E,5,)</f>
        <v>73</v>
      </c>
      <c r="F15" s="10">
        <f>VLOOKUP(B15,[1]中国史复试名单!$A:$G,7,)</f>
        <v>65</v>
      </c>
      <c r="G15" s="10">
        <f>VLOOKUP(B15,[1]中国史复试名单!$A:$H,8,)</f>
        <v>232</v>
      </c>
      <c r="H15" s="10">
        <f>VLOOKUP(B15,[1]中国史复试名单!$A:$I,9,)</f>
        <v>370</v>
      </c>
      <c r="I15" s="10">
        <v>89.2</v>
      </c>
      <c r="J15" s="32">
        <f t="shared" si="2"/>
        <v>80.08</v>
      </c>
      <c r="K15" s="10" t="s">
        <v>16</v>
      </c>
      <c r="L15" s="33" t="s">
        <v>35</v>
      </c>
    </row>
    <row r="16" spans="1:12" ht="24.75" customHeight="1" x14ac:dyDescent="0.25">
      <c r="A16" s="6">
        <f t="shared" si="1"/>
        <v>13</v>
      </c>
      <c r="B16" s="13" t="s">
        <v>42</v>
      </c>
      <c r="C16" s="14" t="s">
        <v>14</v>
      </c>
      <c r="D16" s="15" t="s">
        <v>43</v>
      </c>
      <c r="E16" s="12">
        <f>VLOOKUP(B16,[1]中国史复试名单!$A:$E,5,)</f>
        <v>74</v>
      </c>
      <c r="F16" s="10">
        <f>VLOOKUP(B16,[1]中国史复试名单!$A:$G,7,)</f>
        <v>80</v>
      </c>
      <c r="G16" s="10">
        <f>VLOOKUP(B16,[1]中国史复试名单!$A:$H,8,)</f>
        <v>215</v>
      </c>
      <c r="H16" s="10">
        <f>VLOOKUP(B16,[1]中国史复试名单!$A:$I,9,)</f>
        <v>369</v>
      </c>
      <c r="I16" s="6">
        <v>88.83</v>
      </c>
      <c r="J16" s="7">
        <f t="shared" si="2"/>
        <v>79.811999999999998</v>
      </c>
      <c r="K16" s="6" t="s">
        <v>16</v>
      </c>
      <c r="L16" s="33" t="s">
        <v>35</v>
      </c>
    </row>
    <row r="17" spans="1:12" ht="24.75" customHeight="1" x14ac:dyDescent="0.25">
      <c r="A17" s="6">
        <f t="shared" si="1"/>
        <v>14</v>
      </c>
      <c r="B17" s="6" t="s">
        <v>44</v>
      </c>
      <c r="C17" s="11" t="s">
        <v>37</v>
      </c>
      <c r="D17" s="12" t="s">
        <v>38</v>
      </c>
      <c r="E17" s="10">
        <f>VLOOKUP(B17,[1]中国史复试名单!$A:$E,5,)</f>
        <v>75</v>
      </c>
      <c r="F17" s="10">
        <f>VLOOKUP(B17,[1]中国史复试名单!$A:$G,7,)</f>
        <v>72</v>
      </c>
      <c r="G17" s="10">
        <f>VLOOKUP(B17,[1]中国史复试名单!$A:$H,8,)</f>
        <v>225</v>
      </c>
      <c r="H17" s="10">
        <f>VLOOKUP(B17,[1]中国史复试名单!$A:$I,9,)</f>
        <v>372</v>
      </c>
      <c r="I17" s="6">
        <v>87.82</v>
      </c>
      <c r="J17" s="32">
        <f t="shared" si="2"/>
        <v>79.768000000000001</v>
      </c>
      <c r="K17" s="6" t="s">
        <v>16</v>
      </c>
      <c r="L17" s="33" t="s">
        <v>35</v>
      </c>
    </row>
    <row r="18" spans="1:12" ht="24.75" customHeight="1" x14ac:dyDescent="0.25">
      <c r="A18" s="6">
        <f t="shared" si="1"/>
        <v>15</v>
      </c>
      <c r="B18" s="13" t="s">
        <v>45</v>
      </c>
      <c r="C18" s="14" t="s">
        <v>46</v>
      </c>
      <c r="D18" s="15" t="s">
        <v>34</v>
      </c>
      <c r="E18" s="10">
        <f>VLOOKUP(B18,[1]中国史复试名单!$A:$E,5,)</f>
        <v>72</v>
      </c>
      <c r="F18" s="10">
        <f>VLOOKUP(B18,[1]中国史复试名单!$A:$G,7,)</f>
        <v>67</v>
      </c>
      <c r="G18" s="10">
        <f>VLOOKUP(B18,[1]中国史复试名单!$A:$H,8,)</f>
        <v>223</v>
      </c>
      <c r="H18" s="10">
        <f>VLOOKUP(B18,[1]中国史复试名单!$A:$I,9,)</f>
        <v>362</v>
      </c>
      <c r="I18" s="6">
        <v>90.5</v>
      </c>
      <c r="J18" s="7">
        <f t="shared" si="2"/>
        <v>79.640000000000015</v>
      </c>
      <c r="K18" s="6" t="s">
        <v>16</v>
      </c>
      <c r="L18" s="33" t="s">
        <v>35</v>
      </c>
    </row>
    <row r="19" spans="1:12" ht="24.75" customHeight="1" x14ac:dyDescent="0.25">
      <c r="A19" s="6">
        <f t="shared" si="1"/>
        <v>16</v>
      </c>
      <c r="B19" s="6" t="s">
        <v>47</v>
      </c>
      <c r="C19" s="16" t="s">
        <v>14</v>
      </c>
      <c r="D19" s="17" t="s">
        <v>34</v>
      </c>
      <c r="E19" s="10">
        <f>VLOOKUP(B19,[1]中国史复试名单!$A:$E,5,)</f>
        <v>77</v>
      </c>
      <c r="F19" s="10">
        <f>VLOOKUP(B19,[1]中国史复试名单!$A:$G,7,)</f>
        <v>61</v>
      </c>
      <c r="G19" s="10">
        <f>VLOOKUP(B19,[1]中国史复试名单!$A:$H,8,)</f>
        <v>229</v>
      </c>
      <c r="H19" s="10">
        <f>VLOOKUP(B19,[1]中国史复试名单!$A:$I,9,)</f>
        <v>367</v>
      </c>
      <c r="I19" s="6">
        <v>88.13</v>
      </c>
      <c r="J19" s="7">
        <f t="shared" si="2"/>
        <v>79.292000000000002</v>
      </c>
      <c r="K19" s="6" t="s">
        <v>16</v>
      </c>
      <c r="L19" s="33" t="s">
        <v>35</v>
      </c>
    </row>
    <row r="20" spans="1:12" ht="24.75" customHeight="1" x14ac:dyDescent="0.25">
      <c r="A20" s="6">
        <f t="shared" si="1"/>
        <v>17</v>
      </c>
      <c r="B20" s="10" t="s">
        <v>48</v>
      </c>
      <c r="C20" s="11" t="s">
        <v>49</v>
      </c>
      <c r="D20" s="12" t="s">
        <v>50</v>
      </c>
      <c r="E20" s="10">
        <f>VLOOKUP(B20,[1]中国史复试名单!$A:$E,5,)</f>
        <v>78</v>
      </c>
      <c r="F20" s="10">
        <f>VLOOKUP(B20,[1]中国史复试名单!$A:$G,7,)</f>
        <v>77</v>
      </c>
      <c r="G20" s="10">
        <f>VLOOKUP(B20,[1]中国史复试名单!$A:$H,8,)</f>
        <v>217</v>
      </c>
      <c r="H20" s="10">
        <f>VLOOKUP(B20,[1]中国史复试名单!$A:$I,9,)</f>
        <v>372</v>
      </c>
      <c r="I20" s="10">
        <v>86.55</v>
      </c>
      <c r="J20" s="32">
        <f t="shared" si="2"/>
        <v>79.259999999999991</v>
      </c>
      <c r="K20" s="10" t="s">
        <v>16</v>
      </c>
      <c r="L20" s="33" t="s">
        <v>35</v>
      </c>
    </row>
    <row r="21" spans="1:12" ht="24.75" customHeight="1" x14ac:dyDescent="0.25">
      <c r="A21" s="6">
        <f t="shared" si="1"/>
        <v>18</v>
      </c>
      <c r="B21" s="10" t="s">
        <v>51</v>
      </c>
      <c r="C21" s="11" t="s">
        <v>52</v>
      </c>
      <c r="D21" s="12" t="s">
        <v>34</v>
      </c>
      <c r="E21" s="10">
        <f>VLOOKUP(B21,[1]中国史复试名单!$A:$E,5,)</f>
        <v>74</v>
      </c>
      <c r="F21" s="10">
        <f>VLOOKUP(B21,[1]中国史复试名单!$A:$G,7,)</f>
        <v>70</v>
      </c>
      <c r="G21" s="10">
        <f>VLOOKUP(B21,[1]中国史复试名单!$A:$H,8,)</f>
        <v>228</v>
      </c>
      <c r="H21" s="10">
        <f>VLOOKUP(B21,[1]中国史复试名单!$A:$I,9,)</f>
        <v>372</v>
      </c>
      <c r="I21" s="10">
        <v>85.73</v>
      </c>
      <c r="J21" s="32">
        <f t="shared" si="2"/>
        <v>78.932000000000002</v>
      </c>
      <c r="K21" s="10" t="s">
        <v>16</v>
      </c>
      <c r="L21" s="33" t="s">
        <v>35</v>
      </c>
    </row>
    <row r="22" spans="1:12" ht="24.75" customHeight="1" x14ac:dyDescent="0.25">
      <c r="A22" s="6">
        <f t="shared" si="1"/>
        <v>19</v>
      </c>
      <c r="B22" s="10" t="s">
        <v>53</v>
      </c>
      <c r="C22" s="11" t="s">
        <v>54</v>
      </c>
      <c r="D22" s="12" t="s">
        <v>34</v>
      </c>
      <c r="E22" s="10">
        <f>VLOOKUP(B22,[1]中国史复试名单!$A:$E,5,)</f>
        <v>69</v>
      </c>
      <c r="F22" s="10">
        <f>VLOOKUP(B22,[1]中国史复试名单!$A:$G,7,)</f>
        <v>73</v>
      </c>
      <c r="G22" s="10">
        <f>VLOOKUP(B22,[1]中国史复试名单!$A:$H,8,)</f>
        <v>217</v>
      </c>
      <c r="H22" s="10">
        <f>VLOOKUP(B22,[1]中国史复试名单!$A:$I,9,)</f>
        <v>359</v>
      </c>
      <c r="I22" s="6">
        <v>89.36</v>
      </c>
      <c r="J22" s="32">
        <f t="shared" si="2"/>
        <v>78.823999999999998</v>
      </c>
      <c r="K22" s="6" t="s">
        <v>16</v>
      </c>
      <c r="L22" s="33" t="s">
        <v>35</v>
      </c>
    </row>
    <row r="23" spans="1:12" ht="24.75" customHeight="1" x14ac:dyDescent="0.25">
      <c r="A23" s="6">
        <f t="shared" si="1"/>
        <v>20</v>
      </c>
      <c r="B23" s="13" t="s">
        <v>55</v>
      </c>
      <c r="C23" s="14" t="s">
        <v>56</v>
      </c>
      <c r="D23" s="15" t="s">
        <v>57</v>
      </c>
      <c r="E23" s="10">
        <f>VLOOKUP(B23,[1]中国史复试名单!$A:$E,5,)</f>
        <v>71</v>
      </c>
      <c r="F23" s="10">
        <f>VLOOKUP(B23,[1]中国史复试名单!$A:$G,7,)</f>
        <v>68</v>
      </c>
      <c r="G23" s="10">
        <f>VLOOKUP(B23,[1]中国史复试名单!$A:$H,8,)</f>
        <v>224</v>
      </c>
      <c r="H23" s="10">
        <f>VLOOKUP(B23,[1]中国史复试名单!$A:$I,9,)</f>
        <v>363</v>
      </c>
      <c r="I23" s="6">
        <v>87.83</v>
      </c>
      <c r="J23" s="7">
        <f t="shared" si="2"/>
        <v>78.691999999999993</v>
      </c>
      <c r="K23" s="6" t="s">
        <v>16</v>
      </c>
      <c r="L23" s="33" t="s">
        <v>35</v>
      </c>
    </row>
    <row r="24" spans="1:12" ht="24.75" customHeight="1" x14ac:dyDescent="0.25">
      <c r="A24" s="6">
        <f t="shared" si="1"/>
        <v>21</v>
      </c>
      <c r="B24" s="6" t="s">
        <v>58</v>
      </c>
      <c r="C24" s="16" t="s">
        <v>59</v>
      </c>
      <c r="D24" s="17" t="s">
        <v>60</v>
      </c>
      <c r="E24" s="10">
        <f>VLOOKUP(B24,[1]中国史复试名单!$A:$E,5,)</f>
        <v>76</v>
      </c>
      <c r="F24" s="10">
        <f>VLOOKUP(B24,[1]中国史复试名单!$A:$G,7,)</f>
        <v>68</v>
      </c>
      <c r="G24" s="10">
        <f>VLOOKUP(B24,[1]中国史复试名单!$A:$H,8,)</f>
        <v>217</v>
      </c>
      <c r="H24" s="10">
        <f>VLOOKUP(B24,[1]中国史复试名单!$A:$I,9,)</f>
        <v>361</v>
      </c>
      <c r="I24" s="6">
        <v>88.38</v>
      </c>
      <c r="J24" s="7">
        <f t="shared" si="2"/>
        <v>78.671999999999997</v>
      </c>
      <c r="K24" s="6" t="s">
        <v>16</v>
      </c>
      <c r="L24" s="33" t="s">
        <v>35</v>
      </c>
    </row>
    <row r="25" spans="1:12" ht="24.75" customHeight="1" x14ac:dyDescent="0.25">
      <c r="A25" s="6">
        <f t="shared" si="1"/>
        <v>22</v>
      </c>
      <c r="B25" s="13" t="s">
        <v>61</v>
      </c>
      <c r="C25" s="14" t="s">
        <v>37</v>
      </c>
      <c r="D25" s="15" t="s">
        <v>34</v>
      </c>
      <c r="E25" s="10">
        <f>VLOOKUP(B25,[1]中国史复试名单!$A:$E,5,)</f>
        <v>74</v>
      </c>
      <c r="F25" s="10">
        <f>VLOOKUP(B25,[1]中国史复试名单!$A:$G,7,)</f>
        <v>67</v>
      </c>
      <c r="G25" s="10">
        <f>VLOOKUP(B25,[1]中国史复试名单!$A:$H,8,)</f>
        <v>221</v>
      </c>
      <c r="H25" s="10">
        <f>VLOOKUP(B25,[1]中国史复试名单!$A:$I,9,)</f>
        <v>362</v>
      </c>
      <c r="I25" s="6">
        <v>88</v>
      </c>
      <c r="J25" s="32">
        <f t="shared" si="2"/>
        <v>78.640000000000015</v>
      </c>
      <c r="K25" s="6" t="s">
        <v>16</v>
      </c>
      <c r="L25" s="33" t="s">
        <v>35</v>
      </c>
    </row>
    <row r="26" spans="1:12" ht="24.75" customHeight="1" x14ac:dyDescent="0.25">
      <c r="A26" s="6">
        <f t="shared" si="1"/>
        <v>23</v>
      </c>
      <c r="B26" s="6" t="s">
        <v>62</v>
      </c>
      <c r="C26" s="11" t="s">
        <v>63</v>
      </c>
      <c r="D26" s="12" t="s">
        <v>64</v>
      </c>
      <c r="E26" s="10">
        <f>VLOOKUP(B26,[1]中国史复试名单!$A:$E,5,)</f>
        <v>77</v>
      </c>
      <c r="F26" s="10">
        <f>VLOOKUP(B26,[1]中国史复试名单!$A:$G,7,)</f>
        <v>71</v>
      </c>
      <c r="G26" s="10">
        <f>VLOOKUP(B26,[1]中国史复试名单!$A:$H,8,)</f>
        <v>216</v>
      </c>
      <c r="H26" s="10">
        <f>VLOOKUP(B26,[1]中国史复试名单!$A:$I,9,)</f>
        <v>364</v>
      </c>
      <c r="I26" s="6">
        <v>87</v>
      </c>
      <c r="J26" s="32">
        <f t="shared" si="2"/>
        <v>78.48</v>
      </c>
      <c r="K26" s="6" t="s">
        <v>16</v>
      </c>
      <c r="L26" s="33" t="s">
        <v>35</v>
      </c>
    </row>
    <row r="27" spans="1:12" ht="24.75" customHeight="1" x14ac:dyDescent="0.25">
      <c r="A27" s="6">
        <f t="shared" si="1"/>
        <v>24</v>
      </c>
      <c r="B27" s="6" t="s">
        <v>65</v>
      </c>
      <c r="C27" s="11" t="s">
        <v>66</v>
      </c>
      <c r="D27" s="12" t="s">
        <v>67</v>
      </c>
      <c r="E27" s="10">
        <f>VLOOKUP(B27,[1]中国史复试名单!$A:$E,5,)</f>
        <v>76</v>
      </c>
      <c r="F27" s="10">
        <f>VLOOKUP(B27,[1]中国史复试名单!$A:$G,7,)</f>
        <v>72</v>
      </c>
      <c r="G27" s="10">
        <f>VLOOKUP(B27,[1]中国史复试名单!$A:$H,8,)</f>
        <v>220</v>
      </c>
      <c r="H27" s="10">
        <f>VLOOKUP(B27,[1]中国史复试名单!$A:$I,9,)</f>
        <v>368</v>
      </c>
      <c r="I27" s="6">
        <v>85.36</v>
      </c>
      <c r="J27" s="32">
        <f t="shared" si="2"/>
        <v>78.304000000000002</v>
      </c>
      <c r="K27" s="6" t="s">
        <v>16</v>
      </c>
      <c r="L27" s="33" t="s">
        <v>35</v>
      </c>
    </row>
    <row r="28" spans="1:12" ht="24.75" customHeight="1" x14ac:dyDescent="0.25">
      <c r="A28" s="6">
        <f t="shared" si="1"/>
        <v>25</v>
      </c>
      <c r="B28" s="6" t="s">
        <v>68</v>
      </c>
      <c r="C28" s="11" t="s">
        <v>69</v>
      </c>
      <c r="D28" s="12" t="s">
        <v>70</v>
      </c>
      <c r="E28" s="10">
        <f>VLOOKUP(B28,[1]中国史复试名单!$A:$E,5,)</f>
        <v>72</v>
      </c>
      <c r="F28" s="10">
        <f>VLOOKUP(B28,[1]中国史复试名单!$A:$G,7,)</f>
        <v>74</v>
      </c>
      <c r="G28" s="10">
        <f>VLOOKUP(B28,[1]中国史复试名单!$A:$H,8,)</f>
        <v>219</v>
      </c>
      <c r="H28" s="10">
        <f>VLOOKUP(B28,[1]中国史复试名单!$A:$I,9,)</f>
        <v>365</v>
      </c>
      <c r="I28" s="6">
        <v>83.55</v>
      </c>
      <c r="J28" s="32">
        <f t="shared" si="2"/>
        <v>77.22</v>
      </c>
      <c r="K28" s="6" t="s">
        <v>16</v>
      </c>
      <c r="L28" s="33" t="s">
        <v>35</v>
      </c>
    </row>
    <row r="29" spans="1:12" ht="24.75" customHeight="1" x14ac:dyDescent="0.25">
      <c r="A29" s="6">
        <f t="shared" si="1"/>
        <v>26</v>
      </c>
      <c r="B29" s="6" t="s">
        <v>71</v>
      </c>
      <c r="C29" s="11" t="s">
        <v>72</v>
      </c>
      <c r="D29" s="18" t="s">
        <v>34</v>
      </c>
      <c r="E29" s="10">
        <f>VLOOKUP(B29,[1]中国史复试名单!$A:$E,5,)</f>
        <v>77</v>
      </c>
      <c r="F29" s="10">
        <f>VLOOKUP(B29,[1]中国史复试名单!$A:$G,7,)</f>
        <v>69</v>
      </c>
      <c r="G29" s="10">
        <f>VLOOKUP(B29,[1]中国史复试名单!$A:$H,8,)</f>
        <v>216</v>
      </c>
      <c r="H29" s="10">
        <f>VLOOKUP(B29,[1]中国史复试名单!$A:$I,9,)</f>
        <v>362</v>
      </c>
      <c r="I29" s="6">
        <v>83.82</v>
      </c>
      <c r="J29" s="32">
        <f t="shared" si="2"/>
        <v>76.968000000000004</v>
      </c>
      <c r="K29" s="6" t="s">
        <v>73</v>
      </c>
      <c r="L29" s="6"/>
    </row>
    <row r="30" spans="1:12" s="1" customFormat="1" ht="24.75" customHeight="1" x14ac:dyDescent="0.25">
      <c r="A30" s="6">
        <f t="shared" si="1"/>
        <v>27</v>
      </c>
      <c r="B30" s="19" t="s">
        <v>74</v>
      </c>
      <c r="C30" s="20" t="s">
        <v>75</v>
      </c>
      <c r="D30" s="21" t="s">
        <v>76</v>
      </c>
      <c r="E30" s="22">
        <f>VLOOKUP(B30,[1]中国史复试名单!$A:$E,5,)</f>
        <v>74</v>
      </c>
      <c r="F30" s="22">
        <f>VLOOKUP(B30,[1]中国史复试名单!$A:$G,7,)</f>
        <v>60</v>
      </c>
      <c r="G30" s="22">
        <f>VLOOKUP(B30,[1]中国史复试名单!$A:$H,8,)</f>
        <v>229</v>
      </c>
      <c r="H30" s="22">
        <f>VLOOKUP(B30,[1]中国史复试名单!$A:$I,9,)</f>
        <v>363</v>
      </c>
      <c r="I30" s="23">
        <v>82.4</v>
      </c>
      <c r="J30" s="34">
        <f t="shared" si="2"/>
        <v>76.52</v>
      </c>
      <c r="K30" s="23" t="s">
        <v>73</v>
      </c>
      <c r="L30" s="23"/>
    </row>
    <row r="31" spans="1:12" s="1" customFormat="1" ht="24.75" customHeight="1" x14ac:dyDescent="0.25">
      <c r="A31" s="6">
        <f t="shared" si="1"/>
        <v>28</v>
      </c>
      <c r="B31" s="19" t="s">
        <v>77</v>
      </c>
      <c r="C31" s="21" t="s">
        <v>78</v>
      </c>
      <c r="D31" s="21" t="s">
        <v>79</v>
      </c>
      <c r="E31" s="22">
        <f>VLOOKUP(B31,[1]中国史复试名单!$A:$E,5,)</f>
        <v>71</v>
      </c>
      <c r="F31" s="22">
        <f>VLOOKUP(B31,[1]中国史复试名单!$A:$G,7,)</f>
        <v>71</v>
      </c>
      <c r="G31" s="22">
        <f>VLOOKUP(B31,[1]中国史复试名单!$A:$H,8,)</f>
        <v>223</v>
      </c>
      <c r="H31" s="22">
        <f>VLOOKUP(B31,[1]中国史复试名单!$A:$I,9,)</f>
        <v>365</v>
      </c>
      <c r="I31" s="23">
        <v>81.2</v>
      </c>
      <c r="J31" s="34">
        <f t="shared" si="2"/>
        <v>76.28</v>
      </c>
      <c r="K31" s="23" t="s">
        <v>73</v>
      </c>
      <c r="L31" s="23"/>
    </row>
    <row r="32" spans="1:12" s="1" customFormat="1" ht="24.75" customHeight="1" x14ac:dyDescent="0.25">
      <c r="A32" s="6">
        <f t="shared" si="1"/>
        <v>29</v>
      </c>
      <c r="B32" s="23" t="s">
        <v>80</v>
      </c>
      <c r="C32" s="24" t="s">
        <v>81</v>
      </c>
      <c r="D32" s="24" t="s">
        <v>82</v>
      </c>
      <c r="E32" s="22">
        <f>VLOOKUP(B32,[1]中国史复试名单!$A:$E,5,)</f>
        <v>65</v>
      </c>
      <c r="F32" s="22">
        <f>VLOOKUP(B32,[1]中国史复试名单!$A:$G,7,)</f>
        <v>72</v>
      </c>
      <c r="G32" s="22">
        <f>VLOOKUP(B32,[1]中国史复试名单!$A:$H,8,)</f>
        <v>226</v>
      </c>
      <c r="H32" s="22">
        <f>VLOOKUP(B32,[1]中国史复试名单!$A:$I,9,)</f>
        <v>363</v>
      </c>
      <c r="I32" s="23">
        <v>80.8</v>
      </c>
      <c r="J32" s="34">
        <f t="shared" si="2"/>
        <v>75.88</v>
      </c>
      <c r="K32" s="23" t="s">
        <v>73</v>
      </c>
      <c r="L32" s="23"/>
    </row>
    <row r="33" spans="1:12" ht="24.75" customHeight="1" x14ac:dyDescent="0.25">
      <c r="A33" s="6">
        <f t="shared" si="1"/>
        <v>30</v>
      </c>
      <c r="B33" s="10" t="s">
        <v>83</v>
      </c>
      <c r="C33" s="25" t="s">
        <v>14</v>
      </c>
      <c r="D33" s="26" t="s">
        <v>67</v>
      </c>
      <c r="E33" s="6">
        <v>78</v>
      </c>
      <c r="F33" s="6">
        <v>71</v>
      </c>
      <c r="G33" s="6">
        <v>227</v>
      </c>
      <c r="H33" s="6">
        <v>376</v>
      </c>
      <c r="I33" s="35" t="s">
        <v>84</v>
      </c>
      <c r="J33" s="7">
        <f t="shared" si="2"/>
        <v>81.92</v>
      </c>
      <c r="K33" s="6" t="s">
        <v>16</v>
      </c>
      <c r="L33" s="6" t="s">
        <v>85</v>
      </c>
    </row>
    <row r="34" spans="1:12" ht="24.75" customHeight="1" x14ac:dyDescent="0.25">
      <c r="A34" s="6">
        <f t="shared" si="1"/>
        <v>31</v>
      </c>
      <c r="B34" s="6" t="s">
        <v>86</v>
      </c>
      <c r="C34" s="25" t="s">
        <v>87</v>
      </c>
      <c r="D34" s="26" t="s">
        <v>34</v>
      </c>
      <c r="E34" s="6">
        <v>79</v>
      </c>
      <c r="F34" s="6">
        <v>77</v>
      </c>
      <c r="G34" s="6">
        <v>232</v>
      </c>
      <c r="H34" s="6">
        <v>388</v>
      </c>
      <c r="I34" s="35">
        <v>88</v>
      </c>
      <c r="J34" s="7">
        <f t="shared" si="2"/>
        <v>81.759999999999991</v>
      </c>
      <c r="K34" s="6" t="s">
        <v>16</v>
      </c>
      <c r="L34" s="6" t="s">
        <v>85</v>
      </c>
    </row>
    <row r="35" spans="1:12" ht="24.75" customHeight="1" x14ac:dyDescent="0.25">
      <c r="A35" s="6">
        <f t="shared" si="1"/>
        <v>32</v>
      </c>
      <c r="B35" s="10" t="s">
        <v>88</v>
      </c>
      <c r="C35" s="25" t="s">
        <v>14</v>
      </c>
      <c r="D35" s="26" t="s">
        <v>67</v>
      </c>
      <c r="E35" s="6">
        <v>70</v>
      </c>
      <c r="F35" s="6">
        <v>80</v>
      </c>
      <c r="G35" s="6">
        <v>228</v>
      </c>
      <c r="H35" s="6">
        <v>378</v>
      </c>
      <c r="I35" s="35" t="s">
        <v>89</v>
      </c>
      <c r="J35" s="7">
        <f t="shared" si="2"/>
        <v>81.359999999999985</v>
      </c>
      <c r="K35" s="6" t="s">
        <v>16</v>
      </c>
      <c r="L35" s="6" t="s">
        <v>85</v>
      </c>
    </row>
    <row r="36" spans="1:12" ht="24.75" customHeight="1" x14ac:dyDescent="0.25">
      <c r="A36" s="6">
        <f t="shared" si="1"/>
        <v>33</v>
      </c>
      <c r="B36" s="10" t="s">
        <v>90</v>
      </c>
      <c r="C36" s="25" t="s">
        <v>91</v>
      </c>
      <c r="D36" s="26" t="s">
        <v>34</v>
      </c>
      <c r="E36" s="6">
        <v>72</v>
      </c>
      <c r="F36" s="6">
        <v>84</v>
      </c>
      <c r="G36" s="6">
        <v>221</v>
      </c>
      <c r="H36" s="6">
        <v>377</v>
      </c>
      <c r="I36" s="35" t="s">
        <v>89</v>
      </c>
      <c r="J36" s="7">
        <f t="shared" si="2"/>
        <v>81.240000000000009</v>
      </c>
      <c r="K36" s="6" t="s">
        <v>16</v>
      </c>
      <c r="L36" s="6" t="s">
        <v>85</v>
      </c>
    </row>
    <row r="37" spans="1:12" ht="24.75" customHeight="1" x14ac:dyDescent="0.25">
      <c r="A37" s="6">
        <f t="shared" si="1"/>
        <v>34</v>
      </c>
      <c r="B37" s="10" t="s">
        <v>92</v>
      </c>
      <c r="C37" s="25" t="s">
        <v>93</v>
      </c>
      <c r="D37" s="26" t="s">
        <v>94</v>
      </c>
      <c r="E37" s="6">
        <v>77</v>
      </c>
      <c r="F37" s="6">
        <v>77</v>
      </c>
      <c r="G37" s="6">
        <v>212</v>
      </c>
      <c r="H37" s="6">
        <v>366</v>
      </c>
      <c r="I37" s="35" t="s">
        <v>84</v>
      </c>
      <c r="J37" s="7">
        <f t="shared" si="2"/>
        <v>80.72</v>
      </c>
      <c r="K37" s="6" t="s">
        <v>16</v>
      </c>
      <c r="L37" s="6" t="s">
        <v>85</v>
      </c>
    </row>
    <row r="38" spans="1:12" ht="24.75" customHeight="1" x14ac:dyDescent="0.25">
      <c r="A38" s="6">
        <f t="shared" si="1"/>
        <v>35</v>
      </c>
      <c r="B38" s="10" t="s">
        <v>95</v>
      </c>
      <c r="C38" s="25" t="s">
        <v>14</v>
      </c>
      <c r="D38" s="26" t="s">
        <v>67</v>
      </c>
      <c r="E38" s="6">
        <v>76</v>
      </c>
      <c r="F38" s="6">
        <v>80</v>
      </c>
      <c r="G38" s="6">
        <v>213</v>
      </c>
      <c r="H38" s="6">
        <v>369</v>
      </c>
      <c r="I38" s="35" t="s">
        <v>96</v>
      </c>
      <c r="J38" s="7">
        <f t="shared" si="2"/>
        <v>80.429999999999993</v>
      </c>
      <c r="K38" s="6" t="s">
        <v>16</v>
      </c>
      <c r="L38" s="6" t="s">
        <v>85</v>
      </c>
    </row>
    <row r="39" spans="1:12" ht="24.75" customHeight="1" x14ac:dyDescent="0.25">
      <c r="A39" s="6">
        <f t="shared" si="1"/>
        <v>36</v>
      </c>
      <c r="B39" s="10" t="s">
        <v>97</v>
      </c>
      <c r="C39" s="25" t="s">
        <v>14</v>
      </c>
      <c r="D39" s="26" t="s">
        <v>67</v>
      </c>
      <c r="E39" s="6">
        <v>72</v>
      </c>
      <c r="F39" s="6">
        <v>77</v>
      </c>
      <c r="G39" s="6">
        <v>228</v>
      </c>
      <c r="H39" s="6">
        <v>377</v>
      </c>
      <c r="I39" s="35" t="s">
        <v>98</v>
      </c>
      <c r="J39" s="7">
        <f t="shared" ref="J39:J68" si="3">H39/5*0.6+I39*0.4</f>
        <v>80.09</v>
      </c>
      <c r="K39" s="6" t="s">
        <v>16</v>
      </c>
      <c r="L39" s="6" t="s">
        <v>85</v>
      </c>
    </row>
    <row r="40" spans="1:12" ht="24.75" customHeight="1" x14ac:dyDescent="0.25">
      <c r="A40" s="6">
        <f t="shared" si="1"/>
        <v>37</v>
      </c>
      <c r="B40" s="10" t="s">
        <v>99</v>
      </c>
      <c r="C40" s="25" t="s">
        <v>14</v>
      </c>
      <c r="D40" s="26" t="s">
        <v>67</v>
      </c>
      <c r="E40" s="6">
        <v>70</v>
      </c>
      <c r="F40" s="6">
        <v>70</v>
      </c>
      <c r="G40" s="6">
        <v>220</v>
      </c>
      <c r="H40" s="6">
        <v>360</v>
      </c>
      <c r="I40" s="35" t="s">
        <v>100</v>
      </c>
      <c r="J40" s="7">
        <f t="shared" si="3"/>
        <v>77.449999999999989</v>
      </c>
      <c r="K40" s="6" t="s">
        <v>16</v>
      </c>
      <c r="L40" s="6" t="s">
        <v>85</v>
      </c>
    </row>
    <row r="41" spans="1:12" ht="24.75" customHeight="1" x14ac:dyDescent="0.25">
      <c r="A41" s="6">
        <f t="shared" si="1"/>
        <v>38</v>
      </c>
      <c r="B41" s="6" t="s">
        <v>101</v>
      </c>
      <c r="C41" s="25" t="s">
        <v>102</v>
      </c>
      <c r="D41" s="26" t="s">
        <v>103</v>
      </c>
      <c r="E41" s="6">
        <v>72</v>
      </c>
      <c r="F41" s="6">
        <v>69</v>
      </c>
      <c r="G41" s="6">
        <v>239</v>
      </c>
      <c r="H41" s="6">
        <v>380</v>
      </c>
      <c r="I41" s="35">
        <v>75.125</v>
      </c>
      <c r="J41" s="7">
        <f t="shared" si="3"/>
        <v>75.650000000000006</v>
      </c>
      <c r="K41" s="6" t="s">
        <v>73</v>
      </c>
      <c r="L41" s="6"/>
    </row>
    <row r="42" spans="1:12" ht="24.75" customHeight="1" x14ac:dyDescent="0.25">
      <c r="A42" s="6">
        <f t="shared" si="1"/>
        <v>39</v>
      </c>
      <c r="B42" s="10" t="s">
        <v>104</v>
      </c>
      <c r="C42" s="25" t="s">
        <v>105</v>
      </c>
      <c r="D42" s="26" t="s">
        <v>106</v>
      </c>
      <c r="E42" s="6">
        <v>82</v>
      </c>
      <c r="F42" s="6">
        <v>75</v>
      </c>
      <c r="G42" s="6">
        <v>219</v>
      </c>
      <c r="H42" s="6">
        <v>376</v>
      </c>
      <c r="I42" s="35" t="s">
        <v>107</v>
      </c>
      <c r="J42" s="7">
        <f t="shared" si="3"/>
        <v>71.12</v>
      </c>
      <c r="K42" s="6" t="s">
        <v>73</v>
      </c>
      <c r="L42" s="6"/>
    </row>
    <row r="43" spans="1:12" ht="24.75" customHeight="1" x14ac:dyDescent="0.25">
      <c r="A43" s="6">
        <f t="shared" si="1"/>
        <v>40</v>
      </c>
      <c r="B43" s="6" t="s">
        <v>108</v>
      </c>
      <c r="C43" s="27" t="s">
        <v>109</v>
      </c>
      <c r="D43" s="28" t="s">
        <v>110</v>
      </c>
      <c r="E43" s="6">
        <v>78</v>
      </c>
      <c r="F43" s="6">
        <v>66</v>
      </c>
      <c r="G43" s="6">
        <v>258</v>
      </c>
      <c r="H43" s="6">
        <v>402</v>
      </c>
      <c r="I43" s="6">
        <v>89.6</v>
      </c>
      <c r="J43" s="7">
        <f t="shared" si="3"/>
        <v>84.08</v>
      </c>
      <c r="K43" s="6" t="s">
        <v>16</v>
      </c>
      <c r="L43" s="6" t="s">
        <v>111</v>
      </c>
    </row>
    <row r="44" spans="1:12" ht="24.75" customHeight="1" x14ac:dyDescent="0.25">
      <c r="A44" s="6">
        <f t="shared" si="1"/>
        <v>41</v>
      </c>
      <c r="B44" s="29" t="s">
        <v>112</v>
      </c>
      <c r="C44" s="27" t="s">
        <v>87</v>
      </c>
      <c r="D44" s="28" t="s">
        <v>27</v>
      </c>
      <c r="E44" s="6">
        <v>79</v>
      </c>
      <c r="F44" s="6">
        <v>86</v>
      </c>
      <c r="G44" s="6">
        <v>246</v>
      </c>
      <c r="H44" s="6">
        <v>411</v>
      </c>
      <c r="I44" s="6">
        <v>85.8</v>
      </c>
      <c r="J44" s="7">
        <f t="shared" si="3"/>
        <v>83.64</v>
      </c>
      <c r="K44" s="6" t="s">
        <v>16</v>
      </c>
      <c r="L44" s="6" t="s">
        <v>111</v>
      </c>
    </row>
    <row r="45" spans="1:12" ht="24.75" customHeight="1" x14ac:dyDescent="0.25">
      <c r="A45" s="6">
        <f t="shared" si="1"/>
        <v>42</v>
      </c>
      <c r="B45" s="29" t="s">
        <v>113</v>
      </c>
      <c r="C45" s="27" t="s">
        <v>87</v>
      </c>
      <c r="D45" s="28" t="s">
        <v>114</v>
      </c>
      <c r="E45" s="6">
        <v>76</v>
      </c>
      <c r="F45" s="6">
        <v>66</v>
      </c>
      <c r="G45" s="6">
        <v>254</v>
      </c>
      <c r="H45" s="6">
        <v>396</v>
      </c>
      <c r="I45" s="6">
        <v>88.4</v>
      </c>
      <c r="J45" s="7">
        <f t="shared" si="3"/>
        <v>82.88000000000001</v>
      </c>
      <c r="K45" s="6" t="s">
        <v>16</v>
      </c>
      <c r="L45" s="6" t="s">
        <v>111</v>
      </c>
    </row>
    <row r="46" spans="1:12" ht="24.75" customHeight="1" x14ac:dyDescent="0.25">
      <c r="A46" s="6">
        <f t="shared" si="1"/>
        <v>43</v>
      </c>
      <c r="B46" s="29" t="s">
        <v>115</v>
      </c>
      <c r="C46" s="27" t="s">
        <v>116</v>
      </c>
      <c r="D46" s="28" t="s">
        <v>117</v>
      </c>
      <c r="E46" s="6">
        <v>76</v>
      </c>
      <c r="F46" s="6">
        <v>72</v>
      </c>
      <c r="G46" s="6">
        <v>245</v>
      </c>
      <c r="H46" s="6">
        <v>393</v>
      </c>
      <c r="I46" s="6">
        <v>85.8</v>
      </c>
      <c r="J46" s="7">
        <f t="shared" si="3"/>
        <v>81.47999999999999</v>
      </c>
      <c r="K46" s="6" t="s">
        <v>16</v>
      </c>
      <c r="L46" s="6" t="s">
        <v>111</v>
      </c>
    </row>
    <row r="47" spans="1:12" ht="24.75" customHeight="1" x14ac:dyDescent="0.25">
      <c r="A47" s="6">
        <f t="shared" si="1"/>
        <v>44</v>
      </c>
      <c r="B47" s="29" t="s">
        <v>118</v>
      </c>
      <c r="C47" s="27" t="s">
        <v>19</v>
      </c>
      <c r="D47" s="28" t="s">
        <v>15</v>
      </c>
      <c r="E47" s="6">
        <v>74</v>
      </c>
      <c r="F47" s="6">
        <v>75</v>
      </c>
      <c r="G47" s="6">
        <v>227</v>
      </c>
      <c r="H47" s="6">
        <v>376</v>
      </c>
      <c r="I47" s="6">
        <v>87.6</v>
      </c>
      <c r="J47" s="7">
        <f t="shared" si="3"/>
        <v>80.16</v>
      </c>
      <c r="K47" s="6" t="s">
        <v>16</v>
      </c>
      <c r="L47" s="6" t="s">
        <v>111</v>
      </c>
    </row>
    <row r="48" spans="1:12" ht="24.75" customHeight="1" x14ac:dyDescent="0.25">
      <c r="A48" s="6">
        <f t="shared" si="1"/>
        <v>45</v>
      </c>
      <c r="B48" s="29" t="s">
        <v>119</v>
      </c>
      <c r="C48" s="27" t="s">
        <v>87</v>
      </c>
      <c r="D48" s="28" t="s">
        <v>64</v>
      </c>
      <c r="E48" s="6">
        <v>79</v>
      </c>
      <c r="F48" s="6">
        <v>87</v>
      </c>
      <c r="G48" s="6">
        <v>220</v>
      </c>
      <c r="H48" s="6">
        <v>386</v>
      </c>
      <c r="I48" s="6">
        <v>83.6</v>
      </c>
      <c r="J48" s="7">
        <f t="shared" si="3"/>
        <v>79.759999999999991</v>
      </c>
      <c r="K48" s="6" t="s">
        <v>16</v>
      </c>
      <c r="L48" s="6" t="s">
        <v>111</v>
      </c>
    </row>
    <row r="49" spans="1:12" ht="24.75" customHeight="1" x14ac:dyDescent="0.25">
      <c r="A49" s="6">
        <f t="shared" si="1"/>
        <v>46</v>
      </c>
      <c r="B49" s="29" t="s">
        <v>120</v>
      </c>
      <c r="C49" s="27" t="s">
        <v>91</v>
      </c>
      <c r="D49" s="28" t="s">
        <v>27</v>
      </c>
      <c r="E49" s="6">
        <v>78</v>
      </c>
      <c r="F49" s="6">
        <v>68</v>
      </c>
      <c r="G49" s="6">
        <v>226</v>
      </c>
      <c r="H49" s="6">
        <v>372</v>
      </c>
      <c r="I49" s="6">
        <v>86.6</v>
      </c>
      <c r="J49" s="7">
        <f t="shared" si="3"/>
        <v>79.28</v>
      </c>
      <c r="K49" s="6" t="s">
        <v>16</v>
      </c>
      <c r="L49" s="6" t="s">
        <v>111</v>
      </c>
    </row>
    <row r="50" spans="1:12" ht="24.75" customHeight="1" x14ac:dyDescent="0.25">
      <c r="A50" s="6">
        <f t="shared" si="1"/>
        <v>47</v>
      </c>
      <c r="B50" s="29" t="s">
        <v>121</v>
      </c>
      <c r="C50" s="27" t="s">
        <v>87</v>
      </c>
      <c r="D50" s="28" t="s">
        <v>122</v>
      </c>
      <c r="E50" s="6">
        <v>74</v>
      </c>
      <c r="F50" s="6">
        <v>82</v>
      </c>
      <c r="G50" s="6">
        <v>220</v>
      </c>
      <c r="H50" s="6">
        <v>376</v>
      </c>
      <c r="I50" s="6">
        <v>85.2</v>
      </c>
      <c r="J50" s="7">
        <f t="shared" si="3"/>
        <v>79.2</v>
      </c>
      <c r="K50" s="6" t="s">
        <v>16</v>
      </c>
      <c r="L50" s="6" t="s">
        <v>111</v>
      </c>
    </row>
    <row r="51" spans="1:12" ht="24.75" customHeight="1" x14ac:dyDescent="0.25">
      <c r="A51" s="6">
        <f t="shared" si="1"/>
        <v>48</v>
      </c>
      <c r="B51" s="29" t="s">
        <v>123</v>
      </c>
      <c r="C51" s="27" t="s">
        <v>124</v>
      </c>
      <c r="D51" s="28" t="s">
        <v>125</v>
      </c>
      <c r="E51" s="6">
        <v>70</v>
      </c>
      <c r="F51" s="6">
        <v>63</v>
      </c>
      <c r="G51" s="6">
        <v>237</v>
      </c>
      <c r="H51" s="6">
        <v>370</v>
      </c>
      <c r="I51" s="6">
        <v>87</v>
      </c>
      <c r="J51" s="7">
        <f t="shared" si="3"/>
        <v>79.2</v>
      </c>
      <c r="K51" s="6" t="s">
        <v>16</v>
      </c>
      <c r="L51" s="6" t="s">
        <v>111</v>
      </c>
    </row>
    <row r="52" spans="1:12" ht="24.75" customHeight="1" x14ac:dyDescent="0.25">
      <c r="A52" s="6">
        <f t="shared" si="1"/>
        <v>49</v>
      </c>
      <c r="B52" s="29" t="s">
        <v>126</v>
      </c>
      <c r="C52" s="27" t="s">
        <v>127</v>
      </c>
      <c r="D52" s="28" t="s">
        <v>128</v>
      </c>
      <c r="E52" s="6">
        <v>67</v>
      </c>
      <c r="F52" s="6">
        <v>60</v>
      </c>
      <c r="G52" s="6">
        <v>235</v>
      </c>
      <c r="H52" s="6">
        <v>362</v>
      </c>
      <c r="I52" s="6">
        <v>88.6</v>
      </c>
      <c r="J52" s="7">
        <f t="shared" si="3"/>
        <v>78.88</v>
      </c>
      <c r="K52" s="6" t="s">
        <v>16</v>
      </c>
      <c r="L52" s="6" t="s">
        <v>111</v>
      </c>
    </row>
    <row r="53" spans="1:12" ht="24.75" customHeight="1" x14ac:dyDescent="0.25">
      <c r="A53" s="6">
        <f t="shared" si="1"/>
        <v>50</v>
      </c>
      <c r="B53" s="29" t="s">
        <v>129</v>
      </c>
      <c r="C53" s="27" t="s">
        <v>130</v>
      </c>
      <c r="D53" s="28" t="s">
        <v>103</v>
      </c>
      <c r="E53" s="6">
        <v>68</v>
      </c>
      <c r="F53" s="6">
        <v>64</v>
      </c>
      <c r="G53" s="6">
        <v>226</v>
      </c>
      <c r="H53" s="6">
        <v>358</v>
      </c>
      <c r="I53" s="6">
        <v>86.8</v>
      </c>
      <c r="J53" s="7">
        <f t="shared" si="3"/>
        <v>77.679999999999993</v>
      </c>
      <c r="K53" s="6" t="s">
        <v>16</v>
      </c>
      <c r="L53" s="6" t="s">
        <v>111</v>
      </c>
    </row>
    <row r="54" spans="1:12" ht="24.75" customHeight="1" x14ac:dyDescent="0.25">
      <c r="A54" s="6">
        <f t="shared" si="1"/>
        <v>51</v>
      </c>
      <c r="B54" s="29" t="s">
        <v>131</v>
      </c>
      <c r="C54" s="27" t="s">
        <v>132</v>
      </c>
      <c r="D54" s="28" t="s">
        <v>133</v>
      </c>
      <c r="E54" s="6">
        <v>70</v>
      </c>
      <c r="F54" s="6">
        <v>79</v>
      </c>
      <c r="G54" s="6">
        <v>221</v>
      </c>
      <c r="H54" s="6">
        <v>370</v>
      </c>
      <c r="I54" s="6">
        <v>82</v>
      </c>
      <c r="J54" s="7">
        <f t="shared" si="3"/>
        <v>77.2</v>
      </c>
      <c r="K54" s="6" t="s">
        <v>16</v>
      </c>
      <c r="L54" s="6" t="s">
        <v>111</v>
      </c>
    </row>
    <row r="55" spans="1:12" ht="24.75" customHeight="1" x14ac:dyDescent="0.25">
      <c r="A55" s="6">
        <f t="shared" si="1"/>
        <v>52</v>
      </c>
      <c r="B55" s="29" t="s">
        <v>134</v>
      </c>
      <c r="C55" s="27" t="s">
        <v>135</v>
      </c>
      <c r="D55" s="28" t="s">
        <v>136</v>
      </c>
      <c r="E55" s="6">
        <v>61</v>
      </c>
      <c r="F55" s="6">
        <v>61</v>
      </c>
      <c r="G55" s="6">
        <v>227</v>
      </c>
      <c r="H55" s="6">
        <v>349</v>
      </c>
      <c r="I55" s="6">
        <v>88</v>
      </c>
      <c r="J55" s="7">
        <f t="shared" si="3"/>
        <v>77.08</v>
      </c>
      <c r="K55" s="6" t="s">
        <v>16</v>
      </c>
      <c r="L55" s="6" t="s">
        <v>111</v>
      </c>
    </row>
    <row r="56" spans="1:12" ht="24.75" customHeight="1" x14ac:dyDescent="0.25">
      <c r="A56" s="6">
        <f t="shared" si="1"/>
        <v>53</v>
      </c>
      <c r="B56" s="29" t="s">
        <v>137</v>
      </c>
      <c r="C56" s="27" t="s">
        <v>138</v>
      </c>
      <c r="D56" s="28" t="s">
        <v>103</v>
      </c>
      <c r="E56" s="6">
        <v>72</v>
      </c>
      <c r="F56" s="6">
        <v>67</v>
      </c>
      <c r="G56" s="6">
        <v>209</v>
      </c>
      <c r="H56" s="6">
        <v>348</v>
      </c>
      <c r="I56" s="6">
        <v>88</v>
      </c>
      <c r="J56" s="7">
        <f t="shared" si="3"/>
        <v>76.960000000000008</v>
      </c>
      <c r="K56" s="6" t="s">
        <v>16</v>
      </c>
      <c r="L56" s="6" t="s">
        <v>111</v>
      </c>
    </row>
    <row r="57" spans="1:12" ht="24.75" customHeight="1" x14ac:dyDescent="0.25">
      <c r="A57" s="6">
        <f t="shared" si="1"/>
        <v>54</v>
      </c>
      <c r="B57" s="29" t="s">
        <v>139</v>
      </c>
      <c r="C57" s="27" t="s">
        <v>140</v>
      </c>
      <c r="D57" s="28" t="s">
        <v>141</v>
      </c>
      <c r="E57" s="6">
        <v>72</v>
      </c>
      <c r="F57" s="6">
        <v>82</v>
      </c>
      <c r="G57" s="6">
        <v>213</v>
      </c>
      <c r="H57" s="6">
        <v>367</v>
      </c>
      <c r="I57" s="6">
        <v>80.599999999999994</v>
      </c>
      <c r="J57" s="7">
        <f t="shared" si="3"/>
        <v>76.28</v>
      </c>
      <c r="K57" s="6" t="s">
        <v>16</v>
      </c>
      <c r="L57" s="6" t="s">
        <v>111</v>
      </c>
    </row>
    <row r="58" spans="1:12" ht="24.75" customHeight="1" x14ac:dyDescent="0.25">
      <c r="A58" s="6">
        <f t="shared" si="1"/>
        <v>55</v>
      </c>
      <c r="B58" s="29" t="s">
        <v>142</v>
      </c>
      <c r="C58" s="27" t="s">
        <v>143</v>
      </c>
      <c r="D58" s="28" t="s">
        <v>144</v>
      </c>
      <c r="E58" s="6">
        <v>63</v>
      </c>
      <c r="F58" s="6">
        <v>66</v>
      </c>
      <c r="G58" s="6">
        <v>210</v>
      </c>
      <c r="H58" s="6">
        <v>339</v>
      </c>
      <c r="I58" s="6">
        <v>89</v>
      </c>
      <c r="J58" s="7">
        <f t="shared" si="3"/>
        <v>76.28</v>
      </c>
      <c r="K58" s="6" t="s">
        <v>16</v>
      </c>
      <c r="L58" s="6" t="s">
        <v>111</v>
      </c>
    </row>
    <row r="59" spans="1:12" ht="24.75" customHeight="1" x14ac:dyDescent="0.25">
      <c r="A59" s="6">
        <f t="shared" si="1"/>
        <v>56</v>
      </c>
      <c r="B59" s="29" t="s">
        <v>145</v>
      </c>
      <c r="C59" s="27" t="s">
        <v>146</v>
      </c>
      <c r="D59" s="28" t="s">
        <v>117</v>
      </c>
      <c r="E59" s="6">
        <v>70</v>
      </c>
      <c r="F59" s="6">
        <v>66</v>
      </c>
      <c r="G59" s="6">
        <v>207</v>
      </c>
      <c r="H59" s="6">
        <v>343</v>
      </c>
      <c r="I59" s="6">
        <v>87</v>
      </c>
      <c r="J59" s="7">
        <f t="shared" si="3"/>
        <v>75.960000000000008</v>
      </c>
      <c r="K59" s="6" t="s">
        <v>16</v>
      </c>
      <c r="L59" s="6" t="s">
        <v>111</v>
      </c>
    </row>
    <row r="60" spans="1:12" ht="24.75" customHeight="1" x14ac:dyDescent="0.25">
      <c r="A60" s="6">
        <f t="shared" si="1"/>
        <v>57</v>
      </c>
      <c r="B60" s="29" t="s">
        <v>147</v>
      </c>
      <c r="C60" s="27" t="s">
        <v>91</v>
      </c>
      <c r="D60" s="28" t="s">
        <v>27</v>
      </c>
      <c r="E60" s="6">
        <v>72</v>
      </c>
      <c r="F60" s="6">
        <v>77</v>
      </c>
      <c r="G60" s="6">
        <v>217</v>
      </c>
      <c r="H60" s="6">
        <v>366</v>
      </c>
      <c r="I60" s="6">
        <v>78.8</v>
      </c>
      <c r="J60" s="7">
        <f t="shared" si="3"/>
        <v>75.44</v>
      </c>
      <c r="K60" s="6" t="s">
        <v>16</v>
      </c>
      <c r="L60" s="6" t="s">
        <v>111</v>
      </c>
    </row>
    <row r="61" spans="1:12" ht="24.75" customHeight="1" x14ac:dyDescent="0.25">
      <c r="A61" s="6">
        <f t="shared" si="1"/>
        <v>58</v>
      </c>
      <c r="B61" s="29" t="s">
        <v>148</v>
      </c>
      <c r="C61" s="27" t="s">
        <v>63</v>
      </c>
      <c r="D61" s="28" t="s">
        <v>103</v>
      </c>
      <c r="E61" s="6">
        <v>75</v>
      </c>
      <c r="F61" s="6">
        <v>86</v>
      </c>
      <c r="G61" s="6">
        <v>208</v>
      </c>
      <c r="H61" s="6">
        <v>369</v>
      </c>
      <c r="I61" s="6">
        <v>77.599999999999994</v>
      </c>
      <c r="J61" s="7">
        <f t="shared" si="3"/>
        <v>75.319999999999993</v>
      </c>
      <c r="K61" s="36" t="s">
        <v>165</v>
      </c>
      <c r="L61" s="6"/>
    </row>
    <row r="62" spans="1:12" ht="24.75" customHeight="1" x14ac:dyDescent="0.25">
      <c r="A62" s="6">
        <f t="shared" si="1"/>
        <v>59</v>
      </c>
      <c r="B62" s="29" t="s">
        <v>149</v>
      </c>
      <c r="C62" s="27" t="s">
        <v>150</v>
      </c>
      <c r="D62" s="28" t="s">
        <v>30</v>
      </c>
      <c r="E62" s="6">
        <v>69</v>
      </c>
      <c r="F62" s="6">
        <v>73</v>
      </c>
      <c r="G62" s="6">
        <v>209</v>
      </c>
      <c r="H62" s="6">
        <v>351</v>
      </c>
      <c r="I62" s="6">
        <v>82.2</v>
      </c>
      <c r="J62" s="7">
        <f t="shared" si="3"/>
        <v>75</v>
      </c>
      <c r="K62" s="36" t="s">
        <v>165</v>
      </c>
      <c r="L62" s="6"/>
    </row>
    <row r="63" spans="1:12" ht="24.75" customHeight="1" x14ac:dyDescent="0.25">
      <c r="A63" s="6">
        <f t="shared" si="1"/>
        <v>60</v>
      </c>
      <c r="B63" s="29" t="s">
        <v>151</v>
      </c>
      <c r="C63" s="27" t="s">
        <v>152</v>
      </c>
      <c r="D63" s="28" t="s">
        <v>117</v>
      </c>
      <c r="E63" s="6">
        <v>74</v>
      </c>
      <c r="F63" s="6">
        <v>69</v>
      </c>
      <c r="G63" s="6">
        <v>224</v>
      </c>
      <c r="H63" s="6">
        <v>367</v>
      </c>
      <c r="I63" s="6">
        <v>74.400000000000006</v>
      </c>
      <c r="J63" s="7">
        <f t="shared" si="3"/>
        <v>73.800000000000011</v>
      </c>
      <c r="K63" s="36" t="s">
        <v>165</v>
      </c>
      <c r="L63" s="6"/>
    </row>
    <row r="64" spans="1:12" ht="24.75" customHeight="1" x14ac:dyDescent="0.25">
      <c r="A64" s="6">
        <f t="shared" si="1"/>
        <v>61</v>
      </c>
      <c r="B64" s="29" t="s">
        <v>153</v>
      </c>
      <c r="C64" s="27" t="s">
        <v>75</v>
      </c>
      <c r="D64" s="28" t="s">
        <v>27</v>
      </c>
      <c r="E64" s="6">
        <v>65</v>
      </c>
      <c r="F64" s="6">
        <v>70</v>
      </c>
      <c r="G64" s="6">
        <v>208</v>
      </c>
      <c r="H64" s="6">
        <v>343</v>
      </c>
      <c r="I64" s="6">
        <v>80.599999999999994</v>
      </c>
      <c r="J64" s="7">
        <f t="shared" si="3"/>
        <v>73.400000000000006</v>
      </c>
      <c r="K64" s="36" t="s">
        <v>165</v>
      </c>
      <c r="L64" s="6"/>
    </row>
    <row r="65" spans="1:12" ht="24.75" customHeight="1" x14ac:dyDescent="0.25">
      <c r="A65" s="6">
        <f t="shared" si="1"/>
        <v>62</v>
      </c>
      <c r="B65" s="29" t="s">
        <v>154</v>
      </c>
      <c r="C65" s="27" t="s">
        <v>155</v>
      </c>
      <c r="D65" s="28" t="s">
        <v>156</v>
      </c>
      <c r="E65" s="6">
        <v>72</v>
      </c>
      <c r="F65" s="6">
        <v>64</v>
      </c>
      <c r="G65" s="13">
        <v>223</v>
      </c>
      <c r="H65" s="6">
        <v>359</v>
      </c>
      <c r="I65" s="6">
        <v>75.400000000000006</v>
      </c>
      <c r="J65" s="7">
        <f t="shared" si="3"/>
        <v>73.240000000000009</v>
      </c>
      <c r="K65" s="36" t="s">
        <v>165</v>
      </c>
      <c r="L65" s="6"/>
    </row>
    <row r="66" spans="1:12" ht="24.75" customHeight="1" x14ac:dyDescent="0.25">
      <c r="A66" s="6">
        <f t="shared" si="1"/>
        <v>63</v>
      </c>
      <c r="B66" s="29" t="s">
        <v>157</v>
      </c>
      <c r="C66" s="27" t="s">
        <v>158</v>
      </c>
      <c r="D66" s="28" t="s">
        <v>57</v>
      </c>
      <c r="E66" s="6">
        <v>72</v>
      </c>
      <c r="F66" s="6">
        <v>63</v>
      </c>
      <c r="G66" s="6">
        <v>218</v>
      </c>
      <c r="H66" s="6">
        <v>353</v>
      </c>
      <c r="I66" s="6">
        <v>76.2</v>
      </c>
      <c r="J66" s="7">
        <f t="shared" si="3"/>
        <v>72.84</v>
      </c>
      <c r="K66" s="36" t="s">
        <v>165</v>
      </c>
      <c r="L66" s="6"/>
    </row>
    <row r="67" spans="1:12" ht="24.75" customHeight="1" x14ac:dyDescent="0.25">
      <c r="A67" s="6">
        <f t="shared" si="1"/>
        <v>64</v>
      </c>
      <c r="B67" s="29" t="s">
        <v>159</v>
      </c>
      <c r="C67" s="27" t="s">
        <v>160</v>
      </c>
      <c r="D67" s="28" t="s">
        <v>161</v>
      </c>
      <c r="E67" s="6">
        <v>67</v>
      </c>
      <c r="F67" s="6">
        <v>74</v>
      </c>
      <c r="G67" s="6">
        <v>208</v>
      </c>
      <c r="H67" s="6">
        <v>349</v>
      </c>
      <c r="I67" s="6">
        <v>74.8</v>
      </c>
      <c r="J67" s="7">
        <f t="shared" si="3"/>
        <v>71.8</v>
      </c>
      <c r="K67" s="36" t="s">
        <v>165</v>
      </c>
      <c r="L67" s="6"/>
    </row>
    <row r="68" spans="1:12" ht="24.75" customHeight="1" x14ac:dyDescent="0.25">
      <c r="A68" s="6">
        <f t="shared" si="1"/>
        <v>65</v>
      </c>
      <c r="B68" s="29" t="s">
        <v>162</v>
      </c>
      <c r="C68" s="27" t="s">
        <v>163</v>
      </c>
      <c r="D68" s="28" t="s">
        <v>117</v>
      </c>
      <c r="E68" s="6">
        <v>67</v>
      </c>
      <c r="F68" s="6">
        <v>67</v>
      </c>
      <c r="G68" s="6">
        <v>212</v>
      </c>
      <c r="H68" s="6">
        <v>346</v>
      </c>
      <c r="I68" s="6">
        <v>75</v>
      </c>
      <c r="J68" s="7">
        <f t="shared" si="3"/>
        <v>71.52000000000001</v>
      </c>
      <c r="K68" s="36" t="s">
        <v>165</v>
      </c>
      <c r="L68" s="6"/>
    </row>
  </sheetData>
  <autoFilter ref="A3:M68" xr:uid="{00000000-0009-0000-0000-000000000000}"/>
  <sortState ref="B43:L68">
    <sortCondition descending="1" ref="J43:J68"/>
  </sortState>
  <mergeCells count="9">
    <mergeCell ref="A1:L1"/>
    <mergeCell ref="A2:A3"/>
    <mergeCell ref="B2:B3"/>
    <mergeCell ref="C2:C3"/>
    <mergeCell ref="D2:D3"/>
    <mergeCell ref="I2:I3"/>
    <mergeCell ref="J2:J3"/>
    <mergeCell ref="K2:K3"/>
    <mergeCell ref="L2:L3"/>
  </mergeCells>
  <phoneticPr fontId="10" type="noConversion"/>
  <pageMargins left="0.23622047244094499" right="0.15748031496063" top="0.31496062992126" bottom="0.59055118110236204" header="0.31496062992126" footer="0.31496062992126"/>
  <pageSetup paperSize="9" scale="8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拟录取名单</vt:lpstr>
      <vt:lpstr>拟录取名单!Print_Titles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lsxy2</cp:lastModifiedBy>
  <cp:lastPrinted>2022-04-02T05:17:00Z</cp:lastPrinted>
  <dcterms:created xsi:type="dcterms:W3CDTF">2019-03-11T08:03:00Z</dcterms:created>
  <dcterms:modified xsi:type="dcterms:W3CDTF">2022-04-04T01:44:21Z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D8AA9DB29D9247AF8D1DC4ECFE73306D</vt:lpwstr>
  </property>
</Properties>
</file>