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专硕" sheetId="1" r:id="rId1"/>
  </sheets>
  <definedNames/>
  <calcPr fullCalcOnLoad="1"/>
</workbook>
</file>

<file path=xl/sharedStrings.xml><?xml version="1.0" encoding="utf-8"?>
<sst xmlns="http://schemas.openxmlformats.org/spreadsheetml/2006/main" count="264" uniqueCount="130">
  <si>
    <t>艺术学院2022年硕士研究生招生复试考生成绩汇总表及拟录取情况（艺术专业）</t>
  </si>
  <si>
    <t>序号</t>
  </si>
  <si>
    <t>姓名</t>
  </si>
  <si>
    <t>性别</t>
  </si>
  <si>
    <t>考生编号</t>
  </si>
  <si>
    <t>报考专业</t>
  </si>
  <si>
    <t>专项计划</t>
  </si>
  <si>
    <t>报考类别</t>
  </si>
  <si>
    <t>外国语成绩</t>
  </si>
  <si>
    <t>政治理论成绩</t>
  </si>
  <si>
    <t>业务课一成绩</t>
  </si>
  <si>
    <t>业务课二成绩</t>
  </si>
  <si>
    <t>初试总分</t>
  </si>
  <si>
    <t>初试成绩加权</t>
  </si>
  <si>
    <t>外语测试成绩</t>
  </si>
  <si>
    <t>外语加权</t>
  </si>
  <si>
    <t>综合面试成绩</t>
  </si>
  <si>
    <t>综合面试加权</t>
  </si>
  <si>
    <t>复试成绩</t>
  </si>
  <si>
    <t>总评成绩</t>
  </si>
  <si>
    <t>是否拟录取</t>
  </si>
  <si>
    <t>备注</t>
  </si>
  <si>
    <t>吴晓曦</t>
  </si>
  <si>
    <t>女</t>
  </si>
  <si>
    <t>104862114025947</t>
  </si>
  <si>
    <t>艺术</t>
  </si>
  <si>
    <t>无专项计划</t>
  </si>
  <si>
    <t>非定向就业</t>
  </si>
  <si>
    <t>68</t>
  </si>
  <si>
    <t>66</t>
  </si>
  <si>
    <t>135</t>
  </si>
  <si>
    <t>142</t>
  </si>
  <si>
    <t>411</t>
  </si>
  <si>
    <t>拟录取</t>
  </si>
  <si>
    <t>全日制专硕</t>
  </si>
  <si>
    <t>李琬琳</t>
  </si>
  <si>
    <t>104862114013092</t>
  </si>
  <si>
    <t>75</t>
  </si>
  <si>
    <t>73</t>
  </si>
  <si>
    <t>124</t>
  </si>
  <si>
    <t>133</t>
  </si>
  <si>
    <t>405</t>
  </si>
  <si>
    <t>徐云之</t>
  </si>
  <si>
    <t>104862114013100</t>
  </si>
  <si>
    <t>78</t>
  </si>
  <si>
    <t>126</t>
  </si>
  <si>
    <t>396</t>
  </si>
  <si>
    <t>张龙雨</t>
  </si>
  <si>
    <t>104862114025986</t>
  </si>
  <si>
    <t>77</t>
  </si>
  <si>
    <t>81</t>
  </si>
  <si>
    <t>123</t>
  </si>
  <si>
    <t>120</t>
  </si>
  <si>
    <t>401</t>
  </si>
  <si>
    <t>周郁葱</t>
  </si>
  <si>
    <t>104862114025960</t>
  </si>
  <si>
    <t>67</t>
  </si>
  <si>
    <t>72</t>
  </si>
  <si>
    <t>119</t>
  </si>
  <si>
    <t>393</t>
  </si>
  <si>
    <t>李舒</t>
  </si>
  <si>
    <t>104862114025998</t>
  </si>
  <si>
    <t>130</t>
  </si>
  <si>
    <t>390</t>
  </si>
  <si>
    <t>汪雪</t>
  </si>
  <si>
    <t>104862114025899</t>
  </si>
  <si>
    <t>55</t>
  </si>
  <si>
    <t>79</t>
  </si>
  <si>
    <t>134</t>
  </si>
  <si>
    <t>387</t>
  </si>
  <si>
    <t>杨紫晴</t>
  </si>
  <si>
    <t>104862114013097</t>
  </si>
  <si>
    <t>83</t>
  </si>
  <si>
    <t>113</t>
  </si>
  <si>
    <t>116</t>
  </si>
  <si>
    <t>378</t>
  </si>
  <si>
    <t>刘奕辰</t>
  </si>
  <si>
    <t>104862114025963</t>
  </si>
  <si>
    <t>118</t>
  </si>
  <si>
    <t>383</t>
  </si>
  <si>
    <t>刘蓝飞</t>
  </si>
  <si>
    <t>男</t>
  </si>
  <si>
    <t>104862114013098</t>
  </si>
  <si>
    <t>71</t>
  </si>
  <si>
    <t>74</t>
  </si>
  <si>
    <t>385</t>
  </si>
  <si>
    <t>吴昕怡</t>
  </si>
  <si>
    <t>104862114025999</t>
  </si>
  <si>
    <t>127</t>
  </si>
  <si>
    <t>384</t>
  </si>
  <si>
    <t>查粤芊</t>
  </si>
  <si>
    <t>104862114025922</t>
  </si>
  <si>
    <t>76</t>
  </si>
  <si>
    <t>117</t>
  </si>
  <si>
    <t>386</t>
  </si>
  <si>
    <t>侯星雨</t>
  </si>
  <si>
    <t>104862114025907</t>
  </si>
  <si>
    <t>64</t>
  </si>
  <si>
    <t>366</t>
  </si>
  <si>
    <t>水恒伟</t>
  </si>
  <si>
    <t>104862114013085</t>
  </si>
  <si>
    <t>57</t>
  </si>
  <si>
    <t>114</t>
  </si>
  <si>
    <t>369</t>
  </si>
  <si>
    <t>彭康伶</t>
  </si>
  <si>
    <t>104862114025971</t>
  </si>
  <si>
    <t>65</t>
  </si>
  <si>
    <t>122</t>
  </si>
  <si>
    <t>363</t>
  </si>
  <si>
    <t>奚家晖</t>
  </si>
  <si>
    <t>104862114013082</t>
  </si>
  <si>
    <t>62</t>
  </si>
  <si>
    <t>60</t>
  </si>
  <si>
    <t>367</t>
  </si>
  <si>
    <t>罗秉钰</t>
  </si>
  <si>
    <t>104862114025893</t>
  </si>
  <si>
    <t>362</t>
  </si>
  <si>
    <t>李娟</t>
  </si>
  <si>
    <t>104862114025958</t>
  </si>
  <si>
    <t>定向就业</t>
  </si>
  <si>
    <t>63</t>
  </si>
  <si>
    <t>非全日制专硕</t>
  </si>
  <si>
    <t>王浩</t>
  </si>
  <si>
    <t>104862114025933</t>
  </si>
  <si>
    <t>退役大学生计划</t>
  </si>
  <si>
    <t>112</t>
  </si>
  <si>
    <t>金润</t>
  </si>
  <si>
    <t>104862114025892</t>
  </si>
  <si>
    <t>少数民族骨干计划</t>
  </si>
  <si>
    <t>121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</si>
</sst>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00_ "/>
  </numFmts>
  <fonts count="25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b/>
      <sz val="18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3" applyNumberFormat="0" applyFill="0" applyAlignment="0" applyProtection="0"/>
    <xf numFmtId="0" fontId="11" fillId="7" borderId="0" applyNumberFormat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4" fillId="2" borderId="5" applyNumberFormat="0" applyAlignment="0" applyProtection="0"/>
    <xf numFmtId="0" fontId="17" fillId="2" borderId="1" applyNumberFormat="0" applyAlignment="0" applyProtection="0"/>
    <xf numFmtId="0" fontId="13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9" fillId="0" borderId="7" applyNumberFormat="0" applyFill="0" applyAlignment="0" applyProtection="0"/>
    <xf numFmtId="0" fontId="23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SheetLayoutView="100" workbookViewId="0" topLeftCell="A1">
      <selection activeCell="X5" sqref="X5"/>
    </sheetView>
  </sheetViews>
  <sheetFormatPr defaultColWidth="8.8515625" defaultRowHeight="12.75"/>
  <cols>
    <col min="1" max="1" width="5.57421875" style="0" customWidth="1"/>
    <col min="2" max="2" width="9.28125" style="0" customWidth="1"/>
    <col min="3" max="3" width="5.57421875" style="0" customWidth="1"/>
    <col min="4" max="4" width="17.7109375" style="0" customWidth="1"/>
    <col min="5" max="5" width="7.00390625" style="0" customWidth="1"/>
    <col min="6" max="6" width="11.28125" style="0" customWidth="1"/>
    <col min="7" max="7" width="11.57421875" style="0" customWidth="1"/>
    <col min="8" max="8" width="7.421875" style="0" customWidth="1"/>
    <col min="9" max="9" width="7.28125" style="0" customWidth="1"/>
    <col min="10" max="10" width="7.00390625" style="0" customWidth="1"/>
    <col min="11" max="12" width="7.28125" style="0" customWidth="1"/>
    <col min="13" max="13" width="6.8515625" style="0" customWidth="1"/>
    <col min="14" max="14" width="7.00390625" style="0" customWidth="1"/>
    <col min="15" max="15" width="8.28125" style="0" customWidth="1"/>
    <col min="16" max="16" width="8.140625" style="0" customWidth="1"/>
    <col min="17" max="17" width="7.28125" style="0" customWidth="1"/>
    <col min="18" max="18" width="8.8515625" style="0" customWidth="1"/>
    <col min="19" max="19" width="10.421875" style="0" customWidth="1"/>
    <col min="20" max="20" width="7.28125" style="0" customWidth="1"/>
    <col min="21" max="21" width="10.7109375" style="0" customWidth="1"/>
  </cols>
  <sheetData>
    <row r="1" spans="1:21" ht="48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</row>
    <row r="3" spans="1:21" s="2" customFormat="1" ht="27.75" customHeight="1">
      <c r="A3" s="7">
        <v>1</v>
      </c>
      <c r="B3" s="8" t="s">
        <v>22</v>
      </c>
      <c r="C3" s="8" t="s">
        <v>23</v>
      </c>
      <c r="D3" s="9" t="s">
        <v>24</v>
      </c>
      <c r="E3" s="8" t="s">
        <v>25</v>
      </c>
      <c r="F3" s="8" t="s">
        <v>26</v>
      </c>
      <c r="G3" s="10" t="s">
        <v>27</v>
      </c>
      <c r="H3" s="11" t="s">
        <v>28</v>
      </c>
      <c r="I3" s="11" t="s">
        <v>29</v>
      </c>
      <c r="J3" s="11" t="s">
        <v>30</v>
      </c>
      <c r="K3" s="11" t="s">
        <v>31</v>
      </c>
      <c r="L3" s="12" t="s">
        <v>32</v>
      </c>
      <c r="M3" s="12">
        <f>L3/5*0.6</f>
        <v>49.32</v>
      </c>
      <c r="N3" s="12">
        <v>93.5</v>
      </c>
      <c r="O3" s="12">
        <f>N3*0.05</f>
        <v>4.675</v>
      </c>
      <c r="P3" s="12">
        <v>94.7</v>
      </c>
      <c r="Q3" s="12">
        <f>P3*0.35</f>
        <v>33.144999999999996</v>
      </c>
      <c r="R3" s="12">
        <f>(O3+Q3)/0.4</f>
        <v>94.54999999999998</v>
      </c>
      <c r="S3" s="14">
        <f>M3+O3+Q3</f>
        <v>87.13999999999999</v>
      </c>
      <c r="T3" s="6" t="s">
        <v>33</v>
      </c>
      <c r="U3" s="8" t="s">
        <v>34</v>
      </c>
    </row>
    <row r="4" spans="1:21" s="2" customFormat="1" ht="27.75" customHeight="1">
      <c r="A4" s="7">
        <v>2</v>
      </c>
      <c r="B4" s="8" t="s">
        <v>35</v>
      </c>
      <c r="C4" s="8" t="s">
        <v>23</v>
      </c>
      <c r="D4" s="9" t="s">
        <v>36</v>
      </c>
      <c r="E4" s="8" t="s">
        <v>25</v>
      </c>
      <c r="F4" s="10" t="s">
        <v>26</v>
      </c>
      <c r="G4" s="10" t="s">
        <v>27</v>
      </c>
      <c r="H4" s="11" t="s">
        <v>37</v>
      </c>
      <c r="I4" s="11" t="s">
        <v>38</v>
      </c>
      <c r="J4" s="11" t="s">
        <v>39</v>
      </c>
      <c r="K4" s="11" t="s">
        <v>40</v>
      </c>
      <c r="L4" s="12" t="s">
        <v>41</v>
      </c>
      <c r="M4" s="12">
        <f>L4/5*0.6</f>
        <v>48.6</v>
      </c>
      <c r="N4" s="12">
        <v>89.5</v>
      </c>
      <c r="O4" s="12">
        <f>N4*0.05</f>
        <v>4.4750000000000005</v>
      </c>
      <c r="P4" s="12">
        <v>92.9</v>
      </c>
      <c r="Q4" s="12">
        <f>P4*0.35</f>
        <v>32.515</v>
      </c>
      <c r="R4" s="12">
        <f>(O4+Q4)/0.4</f>
        <v>92.475</v>
      </c>
      <c r="S4" s="14">
        <f>M4+O4+Q4</f>
        <v>85.59</v>
      </c>
      <c r="T4" s="6" t="s">
        <v>33</v>
      </c>
      <c r="U4" s="8" t="s">
        <v>34</v>
      </c>
    </row>
    <row r="5" spans="1:21" s="2" customFormat="1" ht="27.75" customHeight="1">
      <c r="A5" s="7">
        <v>3</v>
      </c>
      <c r="B5" s="8" t="s">
        <v>42</v>
      </c>
      <c r="C5" s="8" t="s">
        <v>23</v>
      </c>
      <c r="D5" s="9" t="s">
        <v>43</v>
      </c>
      <c r="E5" s="8" t="s">
        <v>25</v>
      </c>
      <c r="F5" s="10" t="s">
        <v>26</v>
      </c>
      <c r="G5" s="10" t="s">
        <v>27</v>
      </c>
      <c r="H5" s="11" t="s">
        <v>44</v>
      </c>
      <c r="I5" s="11" t="s">
        <v>28</v>
      </c>
      <c r="J5" s="11" t="s">
        <v>45</v>
      </c>
      <c r="K5" s="11" t="s">
        <v>39</v>
      </c>
      <c r="L5" s="12" t="s">
        <v>46</v>
      </c>
      <c r="M5" s="12">
        <f>L5/5*0.6</f>
        <v>47.52</v>
      </c>
      <c r="N5" s="12">
        <v>94</v>
      </c>
      <c r="O5" s="12">
        <f>N5*0.05</f>
        <v>4.7</v>
      </c>
      <c r="P5" s="12">
        <v>92.1</v>
      </c>
      <c r="Q5" s="12">
        <f>P5*0.35</f>
        <v>32.235</v>
      </c>
      <c r="R5" s="12">
        <f>(O5+Q5)/0.4</f>
        <v>92.3375</v>
      </c>
      <c r="S5" s="14">
        <f>M5+O5+Q5</f>
        <v>84.45500000000001</v>
      </c>
      <c r="T5" s="6" t="s">
        <v>33</v>
      </c>
      <c r="U5" s="8" t="s">
        <v>34</v>
      </c>
    </row>
    <row r="6" spans="1:21" s="2" customFormat="1" ht="27.75" customHeight="1">
      <c r="A6" s="7">
        <v>4</v>
      </c>
      <c r="B6" s="8" t="s">
        <v>47</v>
      </c>
      <c r="C6" s="8" t="s">
        <v>23</v>
      </c>
      <c r="D6" s="9" t="s">
        <v>48</v>
      </c>
      <c r="E6" s="8" t="s">
        <v>25</v>
      </c>
      <c r="F6" s="10" t="s">
        <v>26</v>
      </c>
      <c r="G6" s="10" t="s">
        <v>27</v>
      </c>
      <c r="H6" s="11" t="s">
        <v>49</v>
      </c>
      <c r="I6" s="11" t="s">
        <v>50</v>
      </c>
      <c r="J6" s="11" t="s">
        <v>51</v>
      </c>
      <c r="K6" s="11" t="s">
        <v>52</v>
      </c>
      <c r="L6" s="12" t="s">
        <v>53</v>
      </c>
      <c r="M6" s="12">
        <f>L6/5*0.6</f>
        <v>48.12</v>
      </c>
      <c r="N6" s="12">
        <v>84.5</v>
      </c>
      <c r="O6" s="12">
        <f>N6*0.05</f>
        <v>4.2250000000000005</v>
      </c>
      <c r="P6" s="12">
        <v>91.3</v>
      </c>
      <c r="Q6" s="12">
        <f>P6*0.35</f>
        <v>31.955</v>
      </c>
      <c r="R6" s="12">
        <f>(O6+Q6)/0.4</f>
        <v>90.44999999999999</v>
      </c>
      <c r="S6" s="14">
        <f>M6+O6+Q6</f>
        <v>84.3</v>
      </c>
      <c r="T6" s="6" t="s">
        <v>33</v>
      </c>
      <c r="U6" s="8" t="s">
        <v>34</v>
      </c>
    </row>
    <row r="7" spans="1:21" s="2" customFormat="1" ht="27.75" customHeight="1">
      <c r="A7" s="7">
        <v>5</v>
      </c>
      <c r="B7" s="8" t="s">
        <v>54</v>
      </c>
      <c r="C7" s="8" t="s">
        <v>23</v>
      </c>
      <c r="D7" s="9" t="s">
        <v>55</v>
      </c>
      <c r="E7" s="8" t="s">
        <v>25</v>
      </c>
      <c r="F7" s="10" t="s">
        <v>26</v>
      </c>
      <c r="G7" s="10" t="s">
        <v>27</v>
      </c>
      <c r="H7" s="11" t="s">
        <v>56</v>
      </c>
      <c r="I7" s="11" t="s">
        <v>57</v>
      </c>
      <c r="J7" s="11" t="s">
        <v>58</v>
      </c>
      <c r="K7" s="11" t="s">
        <v>30</v>
      </c>
      <c r="L7" s="12" t="s">
        <v>59</v>
      </c>
      <c r="M7" s="12">
        <f>L7/5*0.6</f>
        <v>47.16</v>
      </c>
      <c r="N7" s="12">
        <v>87.5</v>
      </c>
      <c r="O7" s="12">
        <f>N7*0.05</f>
        <v>4.375</v>
      </c>
      <c r="P7" s="12">
        <v>93</v>
      </c>
      <c r="Q7" s="12">
        <f>P7*0.35</f>
        <v>32.55</v>
      </c>
      <c r="R7" s="12">
        <f>(O7+Q7)/0.4</f>
        <v>92.31249999999999</v>
      </c>
      <c r="S7" s="14">
        <f>M7+O7+Q7</f>
        <v>84.085</v>
      </c>
      <c r="T7" s="6" t="s">
        <v>33</v>
      </c>
      <c r="U7" s="8" t="s">
        <v>34</v>
      </c>
    </row>
    <row r="8" spans="1:21" s="2" customFormat="1" ht="27.75" customHeight="1">
      <c r="A8" s="7">
        <v>6</v>
      </c>
      <c r="B8" s="8" t="s">
        <v>60</v>
      </c>
      <c r="C8" s="8" t="s">
        <v>23</v>
      </c>
      <c r="D8" s="9" t="s">
        <v>61</v>
      </c>
      <c r="E8" s="8" t="s">
        <v>25</v>
      </c>
      <c r="F8" s="10" t="s">
        <v>26</v>
      </c>
      <c r="G8" s="10" t="s">
        <v>27</v>
      </c>
      <c r="H8" s="11" t="s">
        <v>28</v>
      </c>
      <c r="I8" s="11" t="s">
        <v>57</v>
      </c>
      <c r="J8" s="11" t="s">
        <v>52</v>
      </c>
      <c r="K8" s="11" t="s">
        <v>62</v>
      </c>
      <c r="L8" s="12" t="s">
        <v>63</v>
      </c>
      <c r="M8" s="12">
        <f>L8/5*0.6</f>
        <v>46.8</v>
      </c>
      <c r="N8" s="12">
        <v>85.5</v>
      </c>
      <c r="O8" s="12">
        <f>N8*0.05</f>
        <v>4.275</v>
      </c>
      <c r="P8" s="12">
        <v>88.1</v>
      </c>
      <c r="Q8" s="12">
        <f>P8*0.35</f>
        <v>30.834999999999997</v>
      </c>
      <c r="R8" s="12">
        <f>(O8+Q8)/0.4</f>
        <v>87.77499999999999</v>
      </c>
      <c r="S8" s="14">
        <f>M8+O8+Q8</f>
        <v>81.91</v>
      </c>
      <c r="T8" s="15"/>
      <c r="U8" s="8" t="s">
        <v>34</v>
      </c>
    </row>
    <row r="9" spans="1:21" s="2" customFormat="1" ht="27.75" customHeight="1">
      <c r="A9" s="7">
        <v>7</v>
      </c>
      <c r="B9" s="8" t="s">
        <v>64</v>
      </c>
      <c r="C9" s="8" t="s">
        <v>23</v>
      </c>
      <c r="D9" s="9" t="s">
        <v>65</v>
      </c>
      <c r="E9" s="8" t="s">
        <v>25</v>
      </c>
      <c r="F9" s="10" t="s">
        <v>26</v>
      </c>
      <c r="G9" s="10" t="s">
        <v>27</v>
      </c>
      <c r="H9" s="11" t="s">
        <v>66</v>
      </c>
      <c r="I9" s="11" t="s">
        <v>67</v>
      </c>
      <c r="J9" s="11" t="s">
        <v>68</v>
      </c>
      <c r="K9" s="11" t="s">
        <v>58</v>
      </c>
      <c r="L9" s="12" t="s">
        <v>69</v>
      </c>
      <c r="M9" s="12">
        <f>L9/5*0.6</f>
        <v>46.440000000000005</v>
      </c>
      <c r="N9" s="12">
        <v>87</v>
      </c>
      <c r="O9" s="12">
        <f>N9*0.05</f>
        <v>4.3500000000000005</v>
      </c>
      <c r="P9" s="12">
        <v>88.9</v>
      </c>
      <c r="Q9" s="12">
        <f>P9*0.35</f>
        <v>31.115</v>
      </c>
      <c r="R9" s="12">
        <f>(O9+Q9)/0.4</f>
        <v>88.66249999999998</v>
      </c>
      <c r="S9" s="14">
        <f>M9+O9+Q9</f>
        <v>81.905</v>
      </c>
      <c r="T9" s="15"/>
      <c r="U9" s="8" t="s">
        <v>34</v>
      </c>
    </row>
    <row r="10" spans="1:21" s="2" customFormat="1" ht="27.75" customHeight="1">
      <c r="A10" s="7">
        <v>8</v>
      </c>
      <c r="B10" s="8" t="s">
        <v>70</v>
      </c>
      <c r="C10" s="8" t="s">
        <v>23</v>
      </c>
      <c r="D10" s="9" t="s">
        <v>71</v>
      </c>
      <c r="E10" s="8" t="s">
        <v>25</v>
      </c>
      <c r="F10" s="10" t="s">
        <v>26</v>
      </c>
      <c r="G10" s="10" t="s">
        <v>27</v>
      </c>
      <c r="H10" s="10" t="s">
        <v>72</v>
      </c>
      <c r="I10" s="10" t="s">
        <v>29</v>
      </c>
      <c r="J10" s="10" t="s">
        <v>73</v>
      </c>
      <c r="K10" s="10" t="s">
        <v>74</v>
      </c>
      <c r="L10" s="12" t="s">
        <v>75</v>
      </c>
      <c r="M10" s="12">
        <f>L10/5*0.6</f>
        <v>45.35999999999999</v>
      </c>
      <c r="N10" s="12">
        <v>93</v>
      </c>
      <c r="O10" s="12">
        <f>N10*0.05</f>
        <v>4.65</v>
      </c>
      <c r="P10" s="12">
        <v>88.1</v>
      </c>
      <c r="Q10" s="12">
        <f>P10*0.35</f>
        <v>30.834999999999997</v>
      </c>
      <c r="R10" s="12">
        <f>(O10+Q10)/0.4</f>
        <v>88.71249999999999</v>
      </c>
      <c r="S10" s="14">
        <f>M10+O10+Q10</f>
        <v>80.84499999999998</v>
      </c>
      <c r="T10" s="15"/>
      <c r="U10" s="8" t="s">
        <v>34</v>
      </c>
    </row>
    <row r="11" spans="1:21" s="2" customFormat="1" ht="27.75" customHeight="1">
      <c r="A11" s="7">
        <v>9</v>
      </c>
      <c r="B11" s="8" t="s">
        <v>76</v>
      </c>
      <c r="C11" s="8" t="s">
        <v>23</v>
      </c>
      <c r="D11" s="9" t="s">
        <v>77</v>
      </c>
      <c r="E11" s="8" t="s">
        <v>25</v>
      </c>
      <c r="F11" s="10" t="s">
        <v>26</v>
      </c>
      <c r="G11" s="10" t="s">
        <v>27</v>
      </c>
      <c r="H11" s="10" t="s">
        <v>28</v>
      </c>
      <c r="I11" s="10" t="s">
        <v>44</v>
      </c>
      <c r="J11" s="10" t="s">
        <v>58</v>
      </c>
      <c r="K11" s="10" t="s">
        <v>78</v>
      </c>
      <c r="L11" s="12" t="s">
        <v>79</v>
      </c>
      <c r="M11" s="12">
        <f>L11/5*0.6</f>
        <v>45.959999999999994</v>
      </c>
      <c r="N11" s="12">
        <v>88.5</v>
      </c>
      <c r="O11" s="12">
        <f>N11*0.05</f>
        <v>4.425</v>
      </c>
      <c r="P11" s="12">
        <v>85.4</v>
      </c>
      <c r="Q11" s="12">
        <f>P11*0.35</f>
        <v>29.89</v>
      </c>
      <c r="R11" s="12">
        <f>(O11+Q11)/0.4</f>
        <v>85.7875</v>
      </c>
      <c r="S11" s="14">
        <f>M11+O11+Q11</f>
        <v>80.27499999999999</v>
      </c>
      <c r="T11" s="15"/>
      <c r="U11" s="8" t="s">
        <v>34</v>
      </c>
    </row>
    <row r="12" spans="1:21" s="2" customFormat="1" ht="27.75" customHeight="1">
      <c r="A12" s="7">
        <v>10</v>
      </c>
      <c r="B12" s="8" t="s">
        <v>80</v>
      </c>
      <c r="C12" s="8" t="s">
        <v>81</v>
      </c>
      <c r="D12" s="9" t="s">
        <v>82</v>
      </c>
      <c r="E12" s="8" t="s">
        <v>25</v>
      </c>
      <c r="F12" s="10" t="s">
        <v>26</v>
      </c>
      <c r="G12" s="10" t="s">
        <v>27</v>
      </c>
      <c r="H12" s="10" t="s">
        <v>83</v>
      </c>
      <c r="I12" s="10" t="s">
        <v>84</v>
      </c>
      <c r="J12" s="10" t="s">
        <v>52</v>
      </c>
      <c r="K12" s="10" t="s">
        <v>52</v>
      </c>
      <c r="L12" s="12" t="s">
        <v>85</v>
      </c>
      <c r="M12" s="12">
        <f>L12/5*0.6</f>
        <v>46.199999999999996</v>
      </c>
      <c r="N12" s="12">
        <v>76.5</v>
      </c>
      <c r="O12" s="12">
        <f>N12*0.05</f>
        <v>3.825</v>
      </c>
      <c r="P12" s="12">
        <v>85.3</v>
      </c>
      <c r="Q12" s="12">
        <f>P12*0.35</f>
        <v>29.854999999999997</v>
      </c>
      <c r="R12" s="12">
        <f>(O12+Q12)/0.4</f>
        <v>84.19999999999999</v>
      </c>
      <c r="S12" s="14">
        <f>M12+O12+Q12</f>
        <v>79.88</v>
      </c>
      <c r="T12" s="15"/>
      <c r="U12" s="8" t="s">
        <v>34</v>
      </c>
    </row>
    <row r="13" spans="1:21" s="2" customFormat="1" ht="27.75" customHeight="1">
      <c r="A13" s="7">
        <v>11</v>
      </c>
      <c r="B13" s="8" t="s">
        <v>86</v>
      </c>
      <c r="C13" s="8" t="s">
        <v>23</v>
      </c>
      <c r="D13" s="9" t="s">
        <v>87</v>
      </c>
      <c r="E13" s="8" t="s">
        <v>25</v>
      </c>
      <c r="F13" s="10" t="s">
        <v>26</v>
      </c>
      <c r="G13" s="10" t="s">
        <v>27</v>
      </c>
      <c r="H13" s="10" t="s">
        <v>29</v>
      </c>
      <c r="I13" s="10" t="s">
        <v>38</v>
      </c>
      <c r="J13" s="10" t="s">
        <v>88</v>
      </c>
      <c r="K13" s="10" t="s">
        <v>78</v>
      </c>
      <c r="L13" s="12" t="s">
        <v>89</v>
      </c>
      <c r="M13" s="12">
        <f>L13/5*0.6</f>
        <v>46.08</v>
      </c>
      <c r="N13" s="12">
        <v>88.5</v>
      </c>
      <c r="O13" s="12">
        <f>N13*0.05</f>
        <v>4.425</v>
      </c>
      <c r="P13" s="12">
        <v>83.4</v>
      </c>
      <c r="Q13" s="12">
        <f>P13*0.35</f>
        <v>29.19</v>
      </c>
      <c r="R13" s="12">
        <f>(O13+Q13)/0.4</f>
        <v>84.0375</v>
      </c>
      <c r="S13" s="14">
        <f>M13+O13+Q13</f>
        <v>79.695</v>
      </c>
      <c r="T13" s="15"/>
      <c r="U13" s="8" t="s">
        <v>34</v>
      </c>
    </row>
    <row r="14" spans="1:21" s="2" customFormat="1" ht="27.75" customHeight="1">
      <c r="A14" s="7">
        <v>12</v>
      </c>
      <c r="B14" s="8" t="s">
        <v>90</v>
      </c>
      <c r="C14" s="8" t="s">
        <v>23</v>
      </c>
      <c r="D14" s="9" t="s">
        <v>91</v>
      </c>
      <c r="E14" s="8" t="s">
        <v>25</v>
      </c>
      <c r="F14" s="10" t="s">
        <v>26</v>
      </c>
      <c r="G14" s="10" t="s">
        <v>27</v>
      </c>
      <c r="H14" s="10" t="s">
        <v>92</v>
      </c>
      <c r="I14" s="10" t="s">
        <v>38</v>
      </c>
      <c r="J14" s="10" t="s">
        <v>93</v>
      </c>
      <c r="K14" s="10" t="s">
        <v>52</v>
      </c>
      <c r="L14" s="12" t="s">
        <v>94</v>
      </c>
      <c r="M14" s="12">
        <f>L14/5*0.6</f>
        <v>46.32</v>
      </c>
      <c r="N14" s="12">
        <v>87</v>
      </c>
      <c r="O14" s="12">
        <f>N14*0.05</f>
        <v>4.3500000000000005</v>
      </c>
      <c r="P14" s="12">
        <v>81.3</v>
      </c>
      <c r="Q14" s="12">
        <f>P14*0.35</f>
        <v>28.455</v>
      </c>
      <c r="R14" s="12">
        <f>(O14+Q14)/0.4</f>
        <v>82.01249999999999</v>
      </c>
      <c r="S14" s="14">
        <f>M14+O14+Q14</f>
        <v>79.125</v>
      </c>
      <c r="T14" s="15"/>
      <c r="U14" s="8" t="s">
        <v>34</v>
      </c>
    </row>
    <row r="15" spans="1:21" s="2" customFormat="1" ht="27.75" customHeight="1">
      <c r="A15" s="7">
        <v>13</v>
      </c>
      <c r="B15" s="8" t="s">
        <v>95</v>
      </c>
      <c r="C15" s="8" t="s">
        <v>23</v>
      </c>
      <c r="D15" s="9" t="s">
        <v>96</v>
      </c>
      <c r="E15" s="8" t="s">
        <v>25</v>
      </c>
      <c r="F15" s="10" t="s">
        <v>26</v>
      </c>
      <c r="G15" s="10" t="s">
        <v>27</v>
      </c>
      <c r="H15" s="10" t="s">
        <v>97</v>
      </c>
      <c r="I15" s="10" t="s">
        <v>56</v>
      </c>
      <c r="J15" s="10" t="s">
        <v>93</v>
      </c>
      <c r="K15" s="10" t="s">
        <v>78</v>
      </c>
      <c r="L15" s="12" t="s">
        <v>98</v>
      </c>
      <c r="M15" s="12">
        <f>L15/5*0.6</f>
        <v>43.92</v>
      </c>
      <c r="N15" s="12">
        <v>90</v>
      </c>
      <c r="O15" s="12">
        <f>N15*0.05</f>
        <v>4.5</v>
      </c>
      <c r="P15" s="12">
        <v>85</v>
      </c>
      <c r="Q15" s="12">
        <f>P15*0.35</f>
        <v>29.749999999999996</v>
      </c>
      <c r="R15" s="12">
        <f>(O15+Q15)/0.4</f>
        <v>85.625</v>
      </c>
      <c r="S15" s="14">
        <f>M15+O15+Q15</f>
        <v>78.17</v>
      </c>
      <c r="T15" s="15"/>
      <c r="U15" s="8" t="s">
        <v>34</v>
      </c>
    </row>
    <row r="16" spans="1:21" s="2" customFormat="1" ht="27.75" customHeight="1">
      <c r="A16" s="7">
        <v>14</v>
      </c>
      <c r="B16" s="8" t="s">
        <v>99</v>
      </c>
      <c r="C16" s="8" t="s">
        <v>81</v>
      </c>
      <c r="D16" s="9" t="s">
        <v>100</v>
      </c>
      <c r="E16" s="8" t="s">
        <v>25</v>
      </c>
      <c r="F16" s="10" t="s">
        <v>26</v>
      </c>
      <c r="G16" s="10" t="s">
        <v>27</v>
      </c>
      <c r="H16" s="10" t="s">
        <v>101</v>
      </c>
      <c r="I16" s="10" t="s">
        <v>28</v>
      </c>
      <c r="J16" s="10" t="s">
        <v>102</v>
      </c>
      <c r="K16" s="10" t="s">
        <v>62</v>
      </c>
      <c r="L16" s="12" t="s">
        <v>103</v>
      </c>
      <c r="M16" s="12">
        <f>L16/5*0.6</f>
        <v>44.279999999999994</v>
      </c>
      <c r="N16" s="12">
        <v>76.5</v>
      </c>
      <c r="O16" s="12">
        <f>N16*0.05</f>
        <v>3.825</v>
      </c>
      <c r="P16" s="12">
        <v>85.1</v>
      </c>
      <c r="Q16" s="12">
        <f>P16*0.35</f>
        <v>29.784999999999997</v>
      </c>
      <c r="R16" s="12">
        <f>(O16+Q16)/0.4</f>
        <v>84.02499999999999</v>
      </c>
      <c r="S16" s="14">
        <f>M16+O16+Q16</f>
        <v>77.88999999999999</v>
      </c>
      <c r="T16" s="15"/>
      <c r="U16" s="8" t="s">
        <v>34</v>
      </c>
    </row>
    <row r="17" spans="1:21" s="2" customFormat="1" ht="27.75" customHeight="1">
      <c r="A17" s="7">
        <v>15</v>
      </c>
      <c r="B17" s="8" t="s">
        <v>104</v>
      </c>
      <c r="C17" s="8" t="s">
        <v>23</v>
      </c>
      <c r="D17" s="16" t="s">
        <v>105</v>
      </c>
      <c r="E17" s="8" t="s">
        <v>25</v>
      </c>
      <c r="F17" s="10" t="s">
        <v>26</v>
      </c>
      <c r="G17" s="10" t="s">
        <v>27</v>
      </c>
      <c r="H17" s="10">
        <v>60</v>
      </c>
      <c r="I17" s="10" t="s">
        <v>106</v>
      </c>
      <c r="J17" s="10" t="s">
        <v>74</v>
      </c>
      <c r="K17" s="10" t="s">
        <v>107</v>
      </c>
      <c r="L17" s="12" t="s">
        <v>108</v>
      </c>
      <c r="M17" s="12">
        <f>L17/5*0.6</f>
        <v>43.559999999999995</v>
      </c>
      <c r="N17" s="12">
        <v>90</v>
      </c>
      <c r="O17" s="12">
        <f>N17*0.05</f>
        <v>4.5</v>
      </c>
      <c r="P17" s="12">
        <v>85.1</v>
      </c>
      <c r="Q17" s="12">
        <f>P17*0.35</f>
        <v>29.784999999999997</v>
      </c>
      <c r="R17" s="12">
        <f>(O17+Q17)/0.4</f>
        <v>85.71249999999999</v>
      </c>
      <c r="S17" s="14">
        <f>M17+O17+Q17</f>
        <v>77.845</v>
      </c>
      <c r="T17" s="15"/>
      <c r="U17" s="8" t="s">
        <v>34</v>
      </c>
    </row>
    <row r="18" spans="1:21" s="2" customFormat="1" ht="27.75" customHeight="1">
      <c r="A18" s="7">
        <v>16</v>
      </c>
      <c r="B18" s="8" t="s">
        <v>109</v>
      </c>
      <c r="C18" s="8" t="s">
        <v>23</v>
      </c>
      <c r="D18" s="9" t="s">
        <v>110</v>
      </c>
      <c r="E18" s="8" t="s">
        <v>25</v>
      </c>
      <c r="F18" s="10" t="s">
        <v>26</v>
      </c>
      <c r="G18" s="10" t="s">
        <v>27</v>
      </c>
      <c r="H18" s="10" t="s">
        <v>111</v>
      </c>
      <c r="I18" s="10" t="s">
        <v>112</v>
      </c>
      <c r="J18" s="10" t="s">
        <v>107</v>
      </c>
      <c r="K18" s="10" t="s">
        <v>51</v>
      </c>
      <c r="L18" s="12" t="s">
        <v>113</v>
      </c>
      <c r="M18" s="12">
        <f>L18/5*0.6</f>
        <v>44.04</v>
      </c>
      <c r="N18" s="12">
        <v>75.5</v>
      </c>
      <c r="O18" s="12">
        <f>N18*0.05</f>
        <v>3.7750000000000004</v>
      </c>
      <c r="P18" s="12">
        <v>81.4</v>
      </c>
      <c r="Q18" s="12">
        <f>P18*0.35</f>
        <v>28.49</v>
      </c>
      <c r="R18" s="12">
        <f>(O18+Q18)/0.4</f>
        <v>80.6625</v>
      </c>
      <c r="S18" s="14">
        <f>M18+O18+Q18</f>
        <v>76.30499999999999</v>
      </c>
      <c r="T18" s="15"/>
      <c r="U18" s="8" t="s">
        <v>34</v>
      </c>
    </row>
    <row r="19" spans="1:21" s="2" customFormat="1" ht="27.75" customHeight="1">
      <c r="A19" s="7">
        <v>17</v>
      </c>
      <c r="B19" s="8" t="s">
        <v>114</v>
      </c>
      <c r="C19" s="8" t="s">
        <v>23</v>
      </c>
      <c r="D19" s="17" t="s">
        <v>115</v>
      </c>
      <c r="E19" s="8" t="s">
        <v>25</v>
      </c>
      <c r="F19" s="10" t="s">
        <v>26</v>
      </c>
      <c r="G19" s="10" t="s">
        <v>27</v>
      </c>
      <c r="H19" s="11" t="s">
        <v>66</v>
      </c>
      <c r="I19" s="11" t="s">
        <v>56</v>
      </c>
      <c r="J19" s="11" t="s">
        <v>51</v>
      </c>
      <c r="K19" s="11" t="s">
        <v>93</v>
      </c>
      <c r="L19" s="12" t="s">
        <v>116</v>
      </c>
      <c r="M19" s="12">
        <f>L19/5*0.6</f>
        <v>43.440000000000005</v>
      </c>
      <c r="N19" s="12">
        <v>76.5</v>
      </c>
      <c r="O19" s="12">
        <f>N19*0.05</f>
        <v>3.825</v>
      </c>
      <c r="P19" s="12">
        <v>81.9</v>
      </c>
      <c r="Q19" s="12">
        <f>P19*0.35</f>
        <v>28.665</v>
      </c>
      <c r="R19" s="12">
        <f>(O19+Q19)/0.4</f>
        <v>81.225</v>
      </c>
      <c r="S19" s="14">
        <f>M19+O19+Q19</f>
        <v>75.93</v>
      </c>
      <c r="T19" s="15"/>
      <c r="U19" s="8" t="s">
        <v>34</v>
      </c>
    </row>
    <row r="20" spans="1:21" s="2" customFormat="1" ht="27.75" customHeight="1">
      <c r="A20" s="7">
        <v>18</v>
      </c>
      <c r="B20" s="8" t="s">
        <v>117</v>
      </c>
      <c r="C20" s="8" t="s">
        <v>23</v>
      </c>
      <c r="D20" s="17" t="s">
        <v>118</v>
      </c>
      <c r="E20" s="8" t="s">
        <v>25</v>
      </c>
      <c r="F20" s="6" t="s">
        <v>26</v>
      </c>
      <c r="G20" s="11" t="s">
        <v>119</v>
      </c>
      <c r="H20" s="11" t="s">
        <v>101</v>
      </c>
      <c r="I20" s="11" t="s">
        <v>120</v>
      </c>
      <c r="J20" s="11" t="s">
        <v>52</v>
      </c>
      <c r="K20" s="11" t="s">
        <v>45</v>
      </c>
      <c r="L20" s="12">
        <v>366</v>
      </c>
      <c r="M20" s="12">
        <f>L20/5*0.6</f>
        <v>43.92</v>
      </c>
      <c r="N20" s="12">
        <v>82.5</v>
      </c>
      <c r="O20" s="12">
        <f>N20*0.05</f>
        <v>4.125</v>
      </c>
      <c r="P20" s="12">
        <v>86.7</v>
      </c>
      <c r="Q20" s="12">
        <f>P20*0.35</f>
        <v>30.345</v>
      </c>
      <c r="R20" s="12">
        <f>(O20+Q20)/0.4</f>
        <v>86.175</v>
      </c>
      <c r="S20" s="14">
        <f>M20+O20+Q20</f>
        <v>78.39</v>
      </c>
      <c r="T20" s="6" t="s">
        <v>33</v>
      </c>
      <c r="U20" s="8" t="s">
        <v>121</v>
      </c>
    </row>
    <row r="21" spans="1:21" s="2" customFormat="1" ht="27.75" customHeight="1">
      <c r="A21" s="7">
        <v>19</v>
      </c>
      <c r="B21" s="8" t="s">
        <v>122</v>
      </c>
      <c r="C21" s="8" t="s">
        <v>81</v>
      </c>
      <c r="D21" s="17" t="s">
        <v>123</v>
      </c>
      <c r="E21" s="8" t="s">
        <v>25</v>
      </c>
      <c r="F21" s="6" t="s">
        <v>124</v>
      </c>
      <c r="G21" s="11" t="s">
        <v>27</v>
      </c>
      <c r="H21" s="11" t="s">
        <v>111</v>
      </c>
      <c r="I21" s="11" t="s">
        <v>67</v>
      </c>
      <c r="J21" s="11" t="s">
        <v>125</v>
      </c>
      <c r="K21" s="11" t="s">
        <v>102</v>
      </c>
      <c r="L21" s="12">
        <v>367</v>
      </c>
      <c r="M21" s="12">
        <f>L21/5*0.6</f>
        <v>44.04</v>
      </c>
      <c r="N21" s="12">
        <v>79</v>
      </c>
      <c r="O21" s="12">
        <f>N21*0.05</f>
        <v>3.95</v>
      </c>
      <c r="P21" s="12">
        <v>89</v>
      </c>
      <c r="Q21" s="12">
        <f>P21*0.35</f>
        <v>31.15</v>
      </c>
      <c r="R21" s="12">
        <f>(O21+Q21)/0.4</f>
        <v>87.75</v>
      </c>
      <c r="S21" s="14">
        <f>M21+O21+Q21</f>
        <v>79.14</v>
      </c>
      <c r="T21" s="6" t="s">
        <v>33</v>
      </c>
      <c r="U21" s="8"/>
    </row>
    <row r="22" spans="1:21" s="2" customFormat="1" ht="27.75" customHeight="1">
      <c r="A22" s="7">
        <v>20</v>
      </c>
      <c r="B22" s="8" t="s">
        <v>126</v>
      </c>
      <c r="C22" s="8" t="s">
        <v>23</v>
      </c>
      <c r="D22" s="17" t="s">
        <v>127</v>
      </c>
      <c r="E22" s="8" t="s">
        <v>25</v>
      </c>
      <c r="F22" s="6" t="s">
        <v>128</v>
      </c>
      <c r="G22" s="13" t="s">
        <v>119</v>
      </c>
      <c r="H22" s="11" t="s">
        <v>57</v>
      </c>
      <c r="I22" s="11" t="s">
        <v>56</v>
      </c>
      <c r="J22" s="11" t="s">
        <v>129</v>
      </c>
      <c r="K22" s="11" t="s">
        <v>102</v>
      </c>
      <c r="L22" s="12">
        <v>374</v>
      </c>
      <c r="M22" s="12">
        <f>L22/5*0.6</f>
        <v>44.879999999999995</v>
      </c>
      <c r="N22" s="12">
        <v>85.5</v>
      </c>
      <c r="O22" s="12">
        <f>N22*0.05</f>
        <v>4.275</v>
      </c>
      <c r="P22" s="12">
        <v>83.9</v>
      </c>
      <c r="Q22" s="12">
        <f>P22*0.35</f>
        <v>29.365</v>
      </c>
      <c r="R22" s="12">
        <f>(O22+Q22)/0.4</f>
        <v>84.1</v>
      </c>
      <c r="S22" s="14">
        <f>M22+O22+Q22</f>
        <v>78.52</v>
      </c>
      <c r="T22" s="6" t="s">
        <v>33</v>
      </c>
      <c r="U22" s="8"/>
    </row>
  </sheetData>
  <sheetProtection/>
  <mergeCells count="1">
    <mergeCell ref="A1:U1"/>
  </mergeCells>
  <printOptions horizontalCentered="1"/>
  <pageMargins left="0.19652777777777777" right="0.19652777777777777" top="0.4326388888888889" bottom="0.5506944444444445" header="0.3145833333333333" footer="0.5"/>
  <pageSetup fitToHeight="0" fitToWidth="1" horizontalDpi="600" verticalDpi="600" orientation="landscape" paperSize="9" scale="69"/>
  <ignoredErrors>
    <ignoredError sqref="L13 H20:K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2021-03-05T14:55:16Z</dcterms:created>
  <dcterms:modified xsi:type="dcterms:W3CDTF">2022-03-28T08:43:38Z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