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学硕" sheetId="1" r:id="rId1"/>
  </sheets>
  <definedNames/>
  <calcPr fullCalcOnLoad="1"/>
</workbook>
</file>

<file path=xl/sharedStrings.xml><?xml version="1.0" encoding="utf-8"?>
<sst xmlns="http://schemas.openxmlformats.org/spreadsheetml/2006/main" count="107" uniqueCount="65">
  <si>
    <t>艺术学院2022年硕士研究生招生复试考生成绩汇总表及拟录取情况（戏剧与影视学专业）</t>
  </si>
  <si>
    <t>序号</t>
  </si>
  <si>
    <t>姓名</t>
  </si>
  <si>
    <t>性别</t>
  </si>
  <si>
    <t>考生编号</t>
  </si>
  <si>
    <t>报考专业</t>
  </si>
  <si>
    <t>专项计划</t>
  </si>
  <si>
    <t>报考类别</t>
  </si>
  <si>
    <t>外国语成绩</t>
  </si>
  <si>
    <t>政治理论成绩</t>
  </si>
  <si>
    <t>业务课一成绩</t>
  </si>
  <si>
    <t>业务课二成绩</t>
  </si>
  <si>
    <t>初试总分</t>
  </si>
  <si>
    <t>初试加权</t>
  </si>
  <si>
    <t>外语测试成绩</t>
  </si>
  <si>
    <t>外语加权</t>
  </si>
  <si>
    <t>综合面试成绩</t>
  </si>
  <si>
    <t>综合面试加权</t>
  </si>
  <si>
    <t>复试成绩</t>
  </si>
  <si>
    <t>总评成绩</t>
  </si>
  <si>
    <t>是否拟录取</t>
  </si>
  <si>
    <t>李紫琦</t>
  </si>
  <si>
    <t>女</t>
  </si>
  <si>
    <t>104862114025832</t>
  </si>
  <si>
    <t>戏剧与影视学</t>
  </si>
  <si>
    <t>无</t>
  </si>
  <si>
    <t>非定向就业</t>
  </si>
  <si>
    <t>81</t>
  </si>
  <si>
    <t>74</t>
  </si>
  <si>
    <t>122</t>
  </si>
  <si>
    <t>128</t>
  </si>
  <si>
    <t>拟录取</t>
  </si>
  <si>
    <t>答嘉逸</t>
  </si>
  <si>
    <t>104862114013038</t>
  </si>
  <si>
    <t>72</t>
  </si>
  <si>
    <t>133</t>
  </si>
  <si>
    <t>顾亚如</t>
  </si>
  <si>
    <t>104862114025853</t>
  </si>
  <si>
    <t>62</t>
  </si>
  <si>
    <t>75</t>
  </si>
  <si>
    <t>134</t>
  </si>
  <si>
    <t>严杰宇</t>
  </si>
  <si>
    <t>男</t>
  </si>
  <si>
    <t>104862114025867</t>
  </si>
  <si>
    <t>76</t>
  </si>
  <si>
    <t>118</t>
  </si>
  <si>
    <t>126</t>
  </si>
  <si>
    <t>李岚欣</t>
  </si>
  <si>
    <t>104862114025829</t>
  </si>
  <si>
    <t>70</t>
  </si>
  <si>
    <t>106</t>
  </si>
  <si>
    <t>141</t>
  </si>
  <si>
    <t>刘畅</t>
  </si>
  <si>
    <t>104862114025856</t>
  </si>
  <si>
    <t>64</t>
  </si>
  <si>
    <t>69</t>
  </si>
  <si>
    <t>127</t>
  </si>
  <si>
    <t>130</t>
  </si>
  <si>
    <t>谢文婷</t>
  </si>
  <si>
    <t>104862114025834</t>
  </si>
  <si>
    <t>125</t>
  </si>
  <si>
    <t>吴惠铃</t>
  </si>
  <si>
    <t>104862114025876</t>
  </si>
  <si>
    <t>71</t>
  </si>
  <si>
    <t>116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</si>
</sst>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00_ "/>
  </numFmts>
  <fonts count="25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8"/>
      <name val="宋体"/>
      <family val="0"/>
    </font>
    <font>
      <b/>
      <sz val="2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6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3" borderId="0" applyNumberFormat="0" applyBorder="0" applyAlignment="0" applyProtection="0"/>
    <xf numFmtId="0" fontId="17" fillId="2" borderId="5" applyNumberFormat="0" applyAlignment="0" applyProtection="0"/>
    <xf numFmtId="0" fontId="23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7" applyNumberFormat="0" applyFill="0" applyAlignment="0" applyProtection="0"/>
    <xf numFmtId="0" fontId="22" fillId="0" borderId="8" applyNumberFormat="0" applyFill="0" applyAlignment="0" applyProtection="0"/>
    <xf numFmtId="0" fontId="21" fillId="9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80" fontId="0" fillId="0" borderId="9" xfId="0" applyNumberFormat="1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SheetLayoutView="100" workbookViewId="0" topLeftCell="A1">
      <selection activeCell="T17" sqref="T17"/>
    </sheetView>
  </sheetViews>
  <sheetFormatPr defaultColWidth="8.8515625" defaultRowHeight="12.75"/>
  <cols>
    <col min="1" max="1" width="4.8515625" style="0" customWidth="1"/>
    <col min="2" max="2" width="10.140625" style="0" customWidth="1"/>
    <col min="3" max="3" width="5.140625" style="0" customWidth="1"/>
    <col min="4" max="4" width="16.7109375" style="0" customWidth="1"/>
    <col min="5" max="5" width="12.8515625" style="0" customWidth="1"/>
    <col min="6" max="6" width="5.57421875" style="0" customWidth="1"/>
    <col min="7" max="7" width="11.421875" style="0" customWidth="1"/>
    <col min="8" max="8" width="7.28125" style="0" customWidth="1"/>
    <col min="9" max="11" width="7.421875" style="0" customWidth="1"/>
    <col min="12" max="12" width="5.140625" style="0" customWidth="1"/>
    <col min="13" max="13" width="5.7109375" style="0" customWidth="1"/>
    <col min="14" max="14" width="7.00390625" style="0" customWidth="1"/>
    <col min="15" max="15" width="5.57421875" style="0" customWidth="1"/>
    <col min="16" max="17" width="7.8515625" style="0" customWidth="1"/>
    <col min="18" max="19" width="9.7109375" style="0" customWidth="1"/>
    <col min="20" max="20" width="7.8515625" style="0" customWidth="1"/>
    <col min="21" max="21" width="10.57421875" style="0" customWidth="1"/>
  </cols>
  <sheetData>
    <row r="1" spans="1:21" ht="4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4"/>
      <c r="U1" s="15"/>
    </row>
    <row r="2" spans="1:20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</row>
    <row r="3" spans="1:20" s="2" customFormat="1" ht="27.75" customHeight="1">
      <c r="A3" s="6">
        <v>1</v>
      </c>
      <c r="B3" s="6" t="s">
        <v>21</v>
      </c>
      <c r="C3" s="7" t="s">
        <v>22</v>
      </c>
      <c r="D3" s="7" t="s">
        <v>23</v>
      </c>
      <c r="E3" s="7" t="s">
        <v>24</v>
      </c>
      <c r="F3" s="8" t="s">
        <v>25</v>
      </c>
      <c r="G3" s="7" t="s">
        <v>26</v>
      </c>
      <c r="H3" s="9" t="s">
        <v>27</v>
      </c>
      <c r="I3" s="9" t="s">
        <v>28</v>
      </c>
      <c r="J3" s="9" t="s">
        <v>29</v>
      </c>
      <c r="K3" s="9" t="s">
        <v>30</v>
      </c>
      <c r="L3" s="9">
        <f>H3+I3+J3+K3</f>
        <v>405</v>
      </c>
      <c r="M3" s="11">
        <f>L3/5*0.6</f>
        <v>48.6</v>
      </c>
      <c r="N3" s="11">
        <v>90.5</v>
      </c>
      <c r="O3" s="11">
        <f>N3*0.05</f>
        <v>4.525</v>
      </c>
      <c r="P3" s="11">
        <v>93.6</v>
      </c>
      <c r="Q3" s="11">
        <f>P3*0.35</f>
        <v>32.76</v>
      </c>
      <c r="R3" s="11">
        <f>(O3+Q3)/0.4</f>
        <v>93.21249999999999</v>
      </c>
      <c r="S3" s="16">
        <f>M3+O3+Q3</f>
        <v>85.88499999999999</v>
      </c>
      <c r="T3" s="4" t="s">
        <v>31</v>
      </c>
    </row>
    <row r="4" spans="1:20" s="2" customFormat="1" ht="27.75" customHeight="1">
      <c r="A4" s="6">
        <v>2</v>
      </c>
      <c r="B4" s="6" t="s">
        <v>32</v>
      </c>
      <c r="C4" s="6" t="s">
        <v>22</v>
      </c>
      <c r="D4" s="6" t="s">
        <v>33</v>
      </c>
      <c r="E4" s="6" t="s">
        <v>24</v>
      </c>
      <c r="F4" s="10" t="s">
        <v>25</v>
      </c>
      <c r="G4" s="6" t="s">
        <v>26</v>
      </c>
      <c r="H4" s="9" t="s">
        <v>34</v>
      </c>
      <c r="I4" s="9">
        <v>73</v>
      </c>
      <c r="J4" s="9" t="s">
        <v>35</v>
      </c>
      <c r="K4" s="9" t="s">
        <v>29</v>
      </c>
      <c r="L4" s="9">
        <f>H4+I4+J4+K4</f>
        <v>400</v>
      </c>
      <c r="M4" s="12">
        <f>L4/5*0.6</f>
        <v>48</v>
      </c>
      <c r="N4" s="12">
        <v>94</v>
      </c>
      <c r="O4" s="12">
        <f>N4*0.05</f>
        <v>4.7</v>
      </c>
      <c r="P4" s="12">
        <v>92.2</v>
      </c>
      <c r="Q4" s="12">
        <f>P4*0.35</f>
        <v>32.269999999999996</v>
      </c>
      <c r="R4" s="12">
        <f>(O4+Q4)/0.4</f>
        <v>92.425</v>
      </c>
      <c r="S4" s="16">
        <f>M4+O4+Q4</f>
        <v>84.97</v>
      </c>
      <c r="T4" s="4" t="s">
        <v>31</v>
      </c>
    </row>
    <row r="5" spans="1:20" s="2" customFormat="1" ht="27.75" customHeight="1">
      <c r="A5" s="6">
        <v>3</v>
      </c>
      <c r="B5" s="6" t="s">
        <v>36</v>
      </c>
      <c r="C5" s="7" t="s">
        <v>22</v>
      </c>
      <c r="D5" s="7" t="s">
        <v>37</v>
      </c>
      <c r="E5" s="7" t="s">
        <v>24</v>
      </c>
      <c r="F5" s="8" t="s">
        <v>25</v>
      </c>
      <c r="G5" s="7" t="s">
        <v>26</v>
      </c>
      <c r="H5" s="9" t="s">
        <v>38</v>
      </c>
      <c r="I5" s="9" t="s">
        <v>39</v>
      </c>
      <c r="J5" s="9" t="s">
        <v>40</v>
      </c>
      <c r="K5" s="9" t="s">
        <v>35</v>
      </c>
      <c r="L5" s="9">
        <f>H5+I5+J5+K5</f>
        <v>404</v>
      </c>
      <c r="M5" s="11">
        <f>L5/5*0.6</f>
        <v>48.48</v>
      </c>
      <c r="N5" s="11">
        <v>79.5</v>
      </c>
      <c r="O5" s="11">
        <f>N5*0.05</f>
        <v>3.975</v>
      </c>
      <c r="P5" s="11">
        <v>91.8</v>
      </c>
      <c r="Q5" s="11">
        <f>P5*0.35</f>
        <v>32.129999999999995</v>
      </c>
      <c r="R5" s="11">
        <f>(O5+Q5)/0.4</f>
        <v>90.26249999999999</v>
      </c>
      <c r="S5" s="16">
        <f>M5+O5+Q5</f>
        <v>84.585</v>
      </c>
      <c r="T5" s="4" t="s">
        <v>31</v>
      </c>
    </row>
    <row r="6" spans="1:20" s="2" customFormat="1" ht="27.75" customHeight="1">
      <c r="A6" s="6">
        <v>4</v>
      </c>
      <c r="B6" s="6" t="s">
        <v>41</v>
      </c>
      <c r="C6" s="6" t="s">
        <v>42</v>
      </c>
      <c r="D6" s="6" t="s">
        <v>43</v>
      </c>
      <c r="E6" s="6" t="s">
        <v>24</v>
      </c>
      <c r="F6" s="10" t="s">
        <v>25</v>
      </c>
      <c r="G6" s="6" t="s">
        <v>26</v>
      </c>
      <c r="H6" s="9" t="s">
        <v>39</v>
      </c>
      <c r="I6" s="9" t="s">
        <v>44</v>
      </c>
      <c r="J6" s="9" t="s">
        <v>45</v>
      </c>
      <c r="K6" s="9" t="s">
        <v>46</v>
      </c>
      <c r="L6" s="9">
        <f>H6+I6+J6+K6</f>
        <v>395</v>
      </c>
      <c r="M6" s="12">
        <f>L6/5*0.6</f>
        <v>47.4</v>
      </c>
      <c r="N6" s="12">
        <v>80.5</v>
      </c>
      <c r="O6" s="12">
        <f>N6*0.05</f>
        <v>4.025</v>
      </c>
      <c r="P6" s="12">
        <v>88.2</v>
      </c>
      <c r="Q6" s="12">
        <f>P6*0.35</f>
        <v>30.869999999999997</v>
      </c>
      <c r="R6" s="12">
        <f>(O6+Q6)/0.4</f>
        <v>87.23749999999998</v>
      </c>
      <c r="S6" s="16">
        <f>M6+O6+Q6</f>
        <v>82.29499999999999</v>
      </c>
      <c r="T6" s="4" t="s">
        <v>31</v>
      </c>
    </row>
    <row r="7" spans="1:20" s="2" customFormat="1" ht="27.75" customHeight="1">
      <c r="A7" s="6">
        <v>5</v>
      </c>
      <c r="B7" s="6" t="s">
        <v>47</v>
      </c>
      <c r="C7" s="6" t="s">
        <v>22</v>
      </c>
      <c r="D7" s="6" t="s">
        <v>48</v>
      </c>
      <c r="E7" s="6" t="s">
        <v>24</v>
      </c>
      <c r="F7" s="10" t="s">
        <v>25</v>
      </c>
      <c r="G7" s="6" t="s">
        <v>26</v>
      </c>
      <c r="H7" s="9" t="s">
        <v>49</v>
      </c>
      <c r="I7" s="9" t="s">
        <v>49</v>
      </c>
      <c r="J7" s="9" t="s">
        <v>50</v>
      </c>
      <c r="K7" s="9" t="s">
        <v>51</v>
      </c>
      <c r="L7" s="9">
        <f>H7+I7+J7+K7</f>
        <v>387</v>
      </c>
      <c r="M7" s="12">
        <f>L7/5*0.6</f>
        <v>46.440000000000005</v>
      </c>
      <c r="N7" s="12">
        <v>90.5</v>
      </c>
      <c r="O7" s="12">
        <f>N7*0.05</f>
        <v>4.525</v>
      </c>
      <c r="P7" s="12">
        <v>89.4</v>
      </c>
      <c r="Q7" s="12">
        <f>P7*0.35</f>
        <v>31.29</v>
      </c>
      <c r="R7" s="12">
        <f>(O7+Q7)/0.4</f>
        <v>89.5375</v>
      </c>
      <c r="S7" s="16">
        <f>M7+O7+Q7</f>
        <v>82.255</v>
      </c>
      <c r="T7" s="4" t="s">
        <v>31</v>
      </c>
    </row>
    <row r="8" spans="1:20" s="2" customFormat="1" ht="27.75" customHeight="1">
      <c r="A8" s="6">
        <v>6</v>
      </c>
      <c r="B8" s="6" t="s">
        <v>52</v>
      </c>
      <c r="C8" s="6" t="s">
        <v>22</v>
      </c>
      <c r="D8" s="6" t="s">
        <v>53</v>
      </c>
      <c r="E8" s="6" t="s">
        <v>24</v>
      </c>
      <c r="F8" s="10" t="s">
        <v>25</v>
      </c>
      <c r="G8" s="6" t="s">
        <v>26</v>
      </c>
      <c r="H8" s="9" t="s">
        <v>54</v>
      </c>
      <c r="I8" s="9" t="s">
        <v>55</v>
      </c>
      <c r="J8" s="9" t="s">
        <v>56</v>
      </c>
      <c r="K8" s="9" t="s">
        <v>57</v>
      </c>
      <c r="L8" s="9">
        <f>H8+I8+J8+K8</f>
        <v>390</v>
      </c>
      <c r="M8" s="12">
        <f>L8/5*0.6</f>
        <v>46.8</v>
      </c>
      <c r="N8" s="12">
        <v>86</v>
      </c>
      <c r="O8" s="12">
        <f>N8*0.05</f>
        <v>4.3</v>
      </c>
      <c r="P8" s="12">
        <v>89</v>
      </c>
      <c r="Q8" s="12">
        <f>P8*0.35</f>
        <v>31.15</v>
      </c>
      <c r="R8" s="12">
        <f>(O8+Q8)/0.4</f>
        <v>88.62499999999999</v>
      </c>
      <c r="S8" s="16">
        <f>M8+O8+Q8</f>
        <v>82.25</v>
      </c>
      <c r="T8" s="4" t="s">
        <v>31</v>
      </c>
    </row>
    <row r="9" spans="1:20" s="2" customFormat="1" ht="27.75" customHeight="1">
      <c r="A9" s="6">
        <v>7</v>
      </c>
      <c r="B9" s="6" t="s">
        <v>58</v>
      </c>
      <c r="C9" s="6" t="s">
        <v>22</v>
      </c>
      <c r="D9" s="6" t="s">
        <v>59</v>
      </c>
      <c r="E9" s="6" t="s">
        <v>24</v>
      </c>
      <c r="F9" s="10" t="s">
        <v>25</v>
      </c>
      <c r="G9" s="6" t="s">
        <v>26</v>
      </c>
      <c r="H9" s="9" t="s">
        <v>49</v>
      </c>
      <c r="I9" s="9" t="s">
        <v>28</v>
      </c>
      <c r="J9" s="9" t="s">
        <v>45</v>
      </c>
      <c r="K9" s="9" t="s">
        <v>60</v>
      </c>
      <c r="L9" s="9">
        <f>H9+I9+J9+K9</f>
        <v>387</v>
      </c>
      <c r="M9" s="12">
        <f>L9/5*0.6</f>
        <v>46.440000000000005</v>
      </c>
      <c r="N9" s="12">
        <v>92</v>
      </c>
      <c r="O9" s="12">
        <f>N9*0.05</f>
        <v>4.6000000000000005</v>
      </c>
      <c r="P9" s="12">
        <v>88.6</v>
      </c>
      <c r="Q9" s="12">
        <f>P9*0.35</f>
        <v>31.009999999999994</v>
      </c>
      <c r="R9" s="12">
        <f>(O9+Q9)/0.4</f>
        <v>89.02499999999998</v>
      </c>
      <c r="S9" s="16">
        <f>M9+O9+Q9</f>
        <v>82.05</v>
      </c>
      <c r="T9" s="4" t="s">
        <v>31</v>
      </c>
    </row>
    <row r="10" spans="1:20" s="2" customFormat="1" ht="27.75" customHeight="1">
      <c r="A10" s="6">
        <v>8</v>
      </c>
      <c r="B10" s="6" t="s">
        <v>61</v>
      </c>
      <c r="C10" s="6" t="s">
        <v>22</v>
      </c>
      <c r="D10" s="6" t="s">
        <v>62</v>
      </c>
      <c r="E10" s="6" t="s">
        <v>24</v>
      </c>
      <c r="F10" s="10" t="s">
        <v>25</v>
      </c>
      <c r="G10" s="7" t="s">
        <v>26</v>
      </c>
      <c r="H10" s="9" t="s">
        <v>63</v>
      </c>
      <c r="I10" s="9" t="s">
        <v>34</v>
      </c>
      <c r="J10" s="9" t="s">
        <v>64</v>
      </c>
      <c r="K10" s="9" t="s">
        <v>56</v>
      </c>
      <c r="L10" s="9">
        <f>H10+I10+J10+K10</f>
        <v>386</v>
      </c>
      <c r="M10" s="12">
        <f>L10/5*0.6</f>
        <v>46.32</v>
      </c>
      <c r="N10" s="12">
        <v>81.5</v>
      </c>
      <c r="O10" s="12">
        <f>N10*0.05</f>
        <v>4.075</v>
      </c>
      <c r="P10" s="12">
        <v>72.8</v>
      </c>
      <c r="Q10" s="12">
        <f>P10*0.35</f>
        <v>25.479999999999997</v>
      </c>
      <c r="R10" s="12">
        <f>(O10+Q10)/0.4</f>
        <v>73.88749999999999</v>
      </c>
      <c r="S10" s="16">
        <f>M10+O10+Q10</f>
        <v>75.875</v>
      </c>
      <c r="T10" s="17"/>
    </row>
    <row r="11" ht="12.75">
      <c r="L11" s="13"/>
    </row>
    <row r="12" ht="12.75">
      <c r="L12" s="13"/>
    </row>
    <row r="13" ht="12.75">
      <c r="L13" s="13"/>
    </row>
    <row r="14" ht="12.75">
      <c r="L14" s="13"/>
    </row>
    <row r="15" ht="12.75">
      <c r="L15" s="13"/>
    </row>
    <row r="16" ht="12.75">
      <c r="L16" s="13"/>
    </row>
    <row r="17" ht="12.75">
      <c r="L17" s="13"/>
    </row>
    <row r="18" ht="12.75">
      <c r="L18" s="13"/>
    </row>
  </sheetData>
  <sheetProtection/>
  <mergeCells count="1">
    <mergeCell ref="A1:T1"/>
  </mergeCells>
  <printOptions horizontalCentered="1"/>
  <pageMargins left="0.19652777777777777" right="0.11805555555555555" top="1" bottom="1" header="0.5" footer="0.5"/>
  <pageSetup fitToHeight="0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2021-03-05T14:55:16Z</dcterms:created>
  <dcterms:modified xsi:type="dcterms:W3CDTF">2022-03-28T08:45:15Z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