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9" activeTab="9"/>
  </bookViews>
  <sheets>
    <sheet name="控制科学与工程（物理与电子信息学院）" sheetId="1" state="hidden" r:id="rId1"/>
    <sheet name="数学" sheetId="2" state="hidden" r:id="rId2"/>
    <sheet name="舞蹈" sheetId="3" state="hidden" r:id="rId3"/>
    <sheet name="美术" sheetId="4" state="hidden" r:id="rId4"/>
    <sheet name="广播电视（播音与主持艺术）" sheetId="5" state="hidden" r:id="rId5"/>
    <sheet name="音乐（音乐教育）" sheetId="6" state="hidden" r:id="rId6"/>
    <sheet name="电子信息（计算机技术）" sheetId="7" state="hidden" r:id="rId7"/>
    <sheet name="教育管理" sheetId="8" state="hidden" r:id="rId8"/>
    <sheet name="小学教育" sheetId="9" state="hidden" r:id="rId9"/>
    <sheet name="园艺学（中科院华南植物园联合培养）" sheetId="10" r:id="rId10"/>
    <sheet name="化学（环境化学）" sheetId="11" r:id="rId11"/>
    <sheet name="学科教学（思政）" sheetId="12" state="hidden" r:id="rId12"/>
    <sheet name="学科教学（语文）非全" sheetId="13" state="hidden" r:id="rId13"/>
    <sheet name="学科教学（英语）非全" sheetId="14" state="hidden" r:id="rId14"/>
    <sheet name="会计 " sheetId="15" r:id="rId15"/>
    <sheet name="旅游管理" sheetId="16" r:id="rId16"/>
    <sheet name="舞蹈（舞蹈编导）" sheetId="17" r:id="rId17"/>
    <sheet name="其他专业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Titles" localSheetId="8">'小学教育'!$1:$3</definedName>
    <definedName name="_xlnm.Print_Titles" localSheetId="7">'教育管理'!$1:$3</definedName>
    <definedName name="_xlnm.Print_Titles" localSheetId="5">'音乐（音乐教育）'!$1:$3</definedName>
    <definedName name="_xlnm.Print_Titles" localSheetId="3">'美术'!$1:$3</definedName>
    <definedName name="_xlnm.Print_Titles" localSheetId="2">'舞蹈'!$1:$3</definedName>
    <definedName name="_xlnm.Print_Titles" localSheetId="16">'舞蹈（舞蹈编导）'!$1:$3</definedName>
    <definedName name="_xlnm._FilterDatabase" localSheetId="3" hidden="1">'美术'!$A$3:$T$21</definedName>
  </definedNames>
  <calcPr fullCalcOnLoad="1"/>
</workbook>
</file>

<file path=xl/sharedStrings.xml><?xml version="1.0" encoding="utf-8"?>
<sst xmlns="http://schemas.openxmlformats.org/spreadsheetml/2006/main" count="3159" uniqueCount="855">
  <si>
    <r>
      <t xml:space="preserve">物理与电子信息 </t>
    </r>
    <r>
      <rPr>
        <b/>
        <sz val="16"/>
        <rFont val="宋体"/>
        <family val="0"/>
      </rPr>
      <t>学院2022年硕士研究生招生复试结果</t>
    </r>
  </si>
  <si>
    <t>复试专业</t>
  </si>
  <si>
    <t>考生编号</t>
  </si>
  <si>
    <t>姓名</t>
  </si>
  <si>
    <t>初试成绩</t>
  </si>
  <si>
    <t>复试成绩</t>
  </si>
  <si>
    <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</si>
  <si>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</si>
  <si>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</si>
  <si>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</si>
  <si>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</si>
  <si>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</si>
  <si>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</si>
  <si>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</si>
  <si>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</si>
  <si>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</si>
  <si>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</si>
  <si>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</si>
  <si>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r>
      <t xml:space="preserve">外语听说
能力测试
</t>
    </r>
    <r>
      <rPr>
        <sz val="11"/>
        <color indexed="10"/>
        <rFont val="宋体"/>
        <family val="0"/>
      </rPr>
      <t>（满分50分）</t>
    </r>
  </si>
  <si>
    <r>
      <t>专业基础
测试</t>
    </r>
    <r>
      <rPr>
        <sz val="11"/>
        <color indexed="10"/>
        <rFont val="宋体"/>
        <family val="0"/>
      </rPr>
      <t>（满分100分）</t>
    </r>
  </si>
  <si>
    <r>
      <t>综合能力
测试</t>
    </r>
    <r>
      <rPr>
        <sz val="11"/>
        <color indexed="10"/>
        <rFont val="宋体"/>
        <family val="0"/>
      </rPr>
      <t>（满分100分）</t>
    </r>
    <r>
      <rPr>
        <sz val="11"/>
        <rFont val="宋体"/>
        <family val="0"/>
      </rPr>
      <t>　</t>
    </r>
  </si>
  <si>
    <t>复试总成绩(英语听说、专业基础、综合能力成绩总和）</t>
  </si>
  <si>
    <t>控制科学与工程</t>
  </si>
  <si>
    <t>104032085402167</t>
  </si>
  <si>
    <t>罗小玉</t>
  </si>
  <si>
    <t>合格</t>
  </si>
  <si>
    <t>是</t>
  </si>
  <si>
    <t>全日制非定向</t>
  </si>
  <si>
    <t>否</t>
  </si>
  <si>
    <t>102872210311197</t>
  </si>
  <si>
    <t>廖炎</t>
  </si>
  <si>
    <t>103862108518732</t>
  </si>
  <si>
    <t>祝钰</t>
  </si>
  <si>
    <t>105742000031752</t>
  </si>
  <si>
    <t>肖海洋</t>
  </si>
  <si>
    <t>100082210006965</t>
  </si>
  <si>
    <t>全文龙</t>
  </si>
  <si>
    <t>107002360712685</t>
  </si>
  <si>
    <t>谢潇非</t>
  </si>
  <si>
    <t>104032085402131</t>
  </si>
  <si>
    <t>刘水维</t>
  </si>
  <si>
    <t>计划调整补录</t>
  </si>
  <si>
    <t>104032085404043</t>
  </si>
  <si>
    <t>赖正辉</t>
  </si>
  <si>
    <t>103362340307031</t>
  </si>
  <si>
    <t>董振兴</t>
  </si>
  <si>
    <t>名额有限</t>
  </si>
  <si>
    <t>105362360108474</t>
  </si>
  <si>
    <t>陈杰</t>
  </si>
  <si>
    <r>
      <t xml:space="preserve">  数学与计算机科学 </t>
    </r>
    <r>
      <rPr>
        <b/>
        <sz val="16"/>
        <rFont val="宋体"/>
        <family val="0"/>
      </rPr>
      <t>学院2022年硕士研究生招生复试结果</t>
    </r>
  </si>
  <si>
    <t>综合成绩
（初试、复试折算后成绩）</t>
  </si>
  <si>
    <t>外语听说
能力测试
（满分50分）</t>
  </si>
  <si>
    <t>专业基础
测试（满分100分）</t>
  </si>
  <si>
    <t>综合能力
测试（满分100分）　</t>
  </si>
  <si>
    <t>数学</t>
  </si>
  <si>
    <t>106352314023907</t>
  </si>
  <si>
    <t>陈宏</t>
  </si>
  <si>
    <t>别校已录</t>
  </si>
  <si>
    <t>105112111616819</t>
  </si>
  <si>
    <t>牛蒙慧</t>
  </si>
  <si>
    <t>全日制（非定向）</t>
  </si>
  <si>
    <t>105422431916517</t>
  </si>
  <si>
    <t>谭叶</t>
  </si>
  <si>
    <t>拒绝拟录取</t>
  </si>
  <si>
    <t>105422441016831</t>
  </si>
  <si>
    <t>黄自然</t>
  </si>
  <si>
    <t>116462210012966</t>
  </si>
  <si>
    <t>汪志超</t>
  </si>
  <si>
    <r>
      <t xml:space="preserve">        音乐    </t>
    </r>
    <r>
      <rPr>
        <b/>
        <sz val="16"/>
        <rFont val="宋体"/>
        <family val="0"/>
      </rPr>
      <t>学院2022年硕士研究生招生复试结果</t>
    </r>
  </si>
  <si>
    <t>艺硕-舞蹈编导</t>
  </si>
  <si>
    <t>105742000033031</t>
  </si>
  <si>
    <t>胡一蝶</t>
  </si>
  <si>
    <t>115352360702847</t>
  </si>
  <si>
    <t>向洁芳</t>
  </si>
  <si>
    <t>101082210007217</t>
  </si>
  <si>
    <t>黄竹喧</t>
  </si>
  <si>
    <t>拒绝补录</t>
  </si>
  <si>
    <t>103462210000578</t>
  </si>
  <si>
    <t>王茹茜</t>
  </si>
  <si>
    <t>103942012011209</t>
  </si>
  <si>
    <t>王璐瑶</t>
  </si>
  <si>
    <t>指标有限</t>
  </si>
  <si>
    <t>艺硕-舞蹈教育</t>
  </si>
  <si>
    <t>105242000005670</t>
  </si>
  <si>
    <r>
      <rPr>
        <sz val="10"/>
        <rFont val="宋体"/>
        <family val="0"/>
      </rPr>
      <t>陈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玲</t>
    </r>
  </si>
  <si>
    <t>115242000001526</t>
  </si>
  <si>
    <r>
      <rPr>
        <sz val="10"/>
        <rFont val="宋体"/>
        <family val="0"/>
      </rPr>
      <t>朱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琪</t>
    </r>
  </si>
  <si>
    <t>104452202201116</t>
  </si>
  <si>
    <t>王荌歆然</t>
  </si>
  <si>
    <t>102002210713394</t>
  </si>
  <si>
    <t>王莉媛</t>
  </si>
  <si>
    <t>102002210713387</t>
  </si>
  <si>
    <t>侯妤茜</t>
  </si>
  <si>
    <t>103942012010768</t>
  </si>
  <si>
    <r>
      <rPr>
        <sz val="10"/>
        <rFont val="宋体"/>
        <family val="0"/>
      </rPr>
      <t>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玉</t>
    </r>
  </si>
  <si>
    <t>104452202201122</t>
  </si>
  <si>
    <r>
      <rPr>
        <sz val="10"/>
        <rFont val="宋体"/>
        <family val="0"/>
      </rPr>
      <t>刘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迪</t>
    </r>
  </si>
  <si>
    <t>145352020010013</t>
  </si>
  <si>
    <t>成一曼</t>
  </si>
  <si>
    <t>103192320808257</t>
  </si>
  <si>
    <t>庄雨婷</t>
  </si>
  <si>
    <t>145352510611791</t>
  </si>
  <si>
    <t>曾艳清</t>
  </si>
  <si>
    <t>104452202203368</t>
  </si>
  <si>
    <r>
      <rPr>
        <sz val="10"/>
        <rFont val="宋体"/>
        <family val="0"/>
      </rPr>
      <t>曾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睿</t>
    </r>
  </si>
  <si>
    <t>104752135106016</t>
  </si>
  <si>
    <r>
      <rPr>
        <sz val="10"/>
        <rFont val="宋体"/>
        <family val="0"/>
      </rPr>
      <t>安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静</t>
    </r>
  </si>
  <si>
    <t>104452202216927</t>
  </si>
  <si>
    <t>宋美霖</t>
  </si>
  <si>
    <t>106562135100445</t>
  </si>
  <si>
    <t>曾梦旭</t>
  </si>
  <si>
    <t>104452202219380</t>
  </si>
  <si>
    <r>
      <rPr>
        <sz val="10"/>
        <rFont val="宋体"/>
        <family val="0"/>
      </rPr>
      <t>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霞</t>
    </r>
  </si>
  <si>
    <t>103942012010738</t>
  </si>
  <si>
    <r>
      <rPr>
        <sz val="10"/>
        <rFont val="宋体"/>
        <family val="0"/>
      </rPr>
      <t>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松</t>
    </r>
  </si>
  <si>
    <t>105242000005794</t>
  </si>
  <si>
    <t>郑璇璇</t>
  </si>
  <si>
    <t>105242000005736</t>
  </si>
  <si>
    <t>任格佳</t>
  </si>
  <si>
    <t>105892030015951</t>
  </si>
  <si>
    <r>
      <rPr>
        <sz val="10"/>
        <rFont val="宋体"/>
        <family val="0"/>
      </rPr>
      <t>岳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红</t>
    </r>
  </si>
  <si>
    <t>艺硕-赣南采茶戏表演</t>
  </si>
  <si>
    <t>104472710007004</t>
  </si>
  <si>
    <t>杜雯爽</t>
  </si>
  <si>
    <t>戏曲名作分析</t>
  </si>
  <si>
    <t>中国戏曲发展史</t>
  </si>
  <si>
    <t>综合能力测试不合格，加试不合格</t>
  </si>
  <si>
    <t>101842211304088</t>
  </si>
  <si>
    <t>李佩君</t>
  </si>
  <si>
    <t>专业技能展示</t>
  </si>
  <si>
    <t>中国舞蹈发展史</t>
  </si>
  <si>
    <t>加试不合格</t>
  </si>
  <si>
    <t>105242000005651</t>
  </si>
  <si>
    <t>施聪慧</t>
  </si>
  <si>
    <t>105242000005671</t>
  </si>
  <si>
    <t>易金红</t>
  </si>
  <si>
    <t>105892030015898</t>
  </si>
  <si>
    <r>
      <t>田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鑫</t>
    </r>
  </si>
  <si>
    <r>
      <t xml:space="preserve">      美术与设计      </t>
    </r>
    <r>
      <rPr>
        <b/>
        <sz val="16"/>
        <rFont val="宋体"/>
        <family val="0"/>
      </rPr>
      <t>学院2022年硕士研究生招生复试结果</t>
    </r>
  </si>
  <si>
    <t>美术（美术教育）</t>
  </si>
  <si>
    <t>104182135107092</t>
  </si>
  <si>
    <t>张泽</t>
  </si>
  <si>
    <t>全日制      （非定向）</t>
  </si>
  <si>
    <t>104182135107067</t>
  </si>
  <si>
    <t>崔媛欣</t>
  </si>
  <si>
    <t>104182135107084</t>
  </si>
  <si>
    <t>张灏</t>
  </si>
  <si>
    <t>104182135107030</t>
  </si>
  <si>
    <t>黄译萱</t>
  </si>
  <si>
    <t>104182135107066</t>
  </si>
  <si>
    <t>任金钰</t>
  </si>
  <si>
    <t>104182135107085</t>
  </si>
  <si>
    <t>徐晓琳</t>
  </si>
  <si>
    <t>104182135107011</t>
  </si>
  <si>
    <t>邱海萍</t>
  </si>
  <si>
    <t>104182135107078</t>
  </si>
  <si>
    <t>全新</t>
  </si>
  <si>
    <t>中国美术史</t>
  </si>
  <si>
    <t>外国美术史</t>
  </si>
  <si>
    <t>已被其他高校录取</t>
  </si>
  <si>
    <t>104182135107090</t>
  </si>
  <si>
    <t>何奕洁</t>
  </si>
  <si>
    <t>104182135107004</t>
  </si>
  <si>
    <t>吴航</t>
  </si>
  <si>
    <t>104182135107006</t>
  </si>
  <si>
    <t>郭淳</t>
  </si>
  <si>
    <t>104182135107031</t>
  </si>
  <si>
    <t>涂立</t>
  </si>
  <si>
    <t>104182135107010</t>
  </si>
  <si>
    <t>宋晓玲</t>
  </si>
  <si>
    <t>104182135107099</t>
  </si>
  <si>
    <t>张馨尹</t>
  </si>
  <si>
    <t>缺考</t>
  </si>
  <si>
    <t>104182135107083</t>
  </si>
  <si>
    <t>周彬</t>
  </si>
  <si>
    <t>美术（陶瓷艺术鉴赏研究与修复）</t>
  </si>
  <si>
    <t>104182135107074</t>
  </si>
  <si>
    <t>刘年香</t>
  </si>
  <si>
    <t>104182135107039</t>
  </si>
  <si>
    <t>刘颖婕</t>
  </si>
  <si>
    <t>104182135107021</t>
  </si>
  <si>
    <t>梁渝</t>
  </si>
  <si>
    <r>
      <t>新闻与传播</t>
    </r>
    <r>
      <rPr>
        <b/>
        <sz val="16"/>
        <rFont val="宋体"/>
        <family val="0"/>
      </rPr>
      <t>学院2022年硕士研究生招生复试结果</t>
    </r>
  </si>
  <si>
    <t>播音与主持艺术</t>
  </si>
  <si>
    <t>104182135105079</t>
  </si>
  <si>
    <t>段春祎</t>
  </si>
  <si>
    <t>104182135105055</t>
  </si>
  <si>
    <t>吴佳滢</t>
  </si>
  <si>
    <t>节目主持人概论</t>
  </si>
  <si>
    <t>广播电视概论</t>
  </si>
  <si>
    <t>104182135105095</t>
  </si>
  <si>
    <t>刘怡真</t>
  </si>
  <si>
    <t>104182135105049</t>
  </si>
  <si>
    <t>王子方</t>
  </si>
  <si>
    <t>104182135105020</t>
  </si>
  <si>
    <t>胡晨冉</t>
  </si>
  <si>
    <t>104182135105033</t>
  </si>
  <si>
    <t>刘星睿</t>
  </si>
  <si>
    <t>104182135105022</t>
  </si>
  <si>
    <t>公子晴</t>
  </si>
  <si>
    <t>104182135105007</t>
  </si>
  <si>
    <t>张思菡</t>
  </si>
  <si>
    <t>104182135105047</t>
  </si>
  <si>
    <t>许济凡</t>
  </si>
  <si>
    <t>104182135105082</t>
  </si>
  <si>
    <t xml:space="preserve">殷俊杰
</t>
  </si>
  <si>
    <t>104182135105074</t>
  </si>
  <si>
    <t>刘琳</t>
  </si>
  <si>
    <t>104182135105039</t>
  </si>
  <si>
    <t>钟琪</t>
  </si>
  <si>
    <t>104182135105065</t>
  </si>
  <si>
    <t>李梦洒</t>
  </si>
  <si>
    <t>104182135105091</t>
  </si>
  <si>
    <t>熊淑敏</t>
  </si>
  <si>
    <t>104182135105057</t>
  </si>
  <si>
    <t>刘一江</t>
  </si>
  <si>
    <t>艺硕-音乐教育</t>
  </si>
  <si>
    <t>106632000012924</t>
  </si>
  <si>
    <t>潘小丽</t>
  </si>
  <si>
    <t>145352020010431</t>
  </si>
  <si>
    <t>张佳蕾</t>
  </si>
  <si>
    <t>102312135101498</t>
  </si>
  <si>
    <t>杜慧敏</t>
  </si>
  <si>
    <t>103942012010677</t>
  </si>
  <si>
    <t>黄星毓</t>
  </si>
  <si>
    <t>104142135101452</t>
  </si>
  <si>
    <t>谢辉</t>
  </si>
  <si>
    <t>116462210012097</t>
  </si>
  <si>
    <t>王欣怡</t>
  </si>
  <si>
    <t>已被其他高校拟录取</t>
  </si>
  <si>
    <t>103942012010963</t>
  </si>
  <si>
    <t>任桢苇</t>
  </si>
  <si>
    <t>104142135101168</t>
  </si>
  <si>
    <t>夏舒靓</t>
  </si>
  <si>
    <t>105742000031513</t>
  </si>
  <si>
    <t>魏婷婷</t>
  </si>
  <si>
    <t>104142135101255</t>
  </si>
  <si>
    <t>钟天才</t>
  </si>
  <si>
    <t>104142135101122</t>
  </si>
  <si>
    <t>朱琳悦</t>
  </si>
  <si>
    <t>103942012010951</t>
  </si>
  <si>
    <t>吴雨溪</t>
  </si>
  <si>
    <t>105742000031360</t>
  </si>
  <si>
    <t>朱  瑾</t>
  </si>
  <si>
    <t>106632000012927</t>
  </si>
  <si>
    <t>刘思悦</t>
  </si>
  <si>
    <t>104452202218872</t>
  </si>
  <si>
    <t>郭继春</t>
  </si>
  <si>
    <t>103942012010934</t>
  </si>
  <si>
    <t>江林婷</t>
  </si>
  <si>
    <t>104582770000888</t>
  </si>
  <si>
    <t>路慧盈</t>
  </si>
  <si>
    <t>105742000031259</t>
  </si>
  <si>
    <t>陈浩朗</t>
  </si>
  <si>
    <t>104142135101408</t>
  </si>
  <si>
    <t>尤传梁</t>
  </si>
  <si>
    <t>105242000005506</t>
  </si>
  <si>
    <t>汪诗尧</t>
  </si>
  <si>
    <t>105742000031244</t>
  </si>
  <si>
    <t>熊  颖</t>
  </si>
  <si>
    <t>103942012010899</t>
  </si>
  <si>
    <t>陈艳玲</t>
  </si>
  <si>
    <t>104142135101483</t>
  </si>
  <si>
    <t>廖  婷</t>
  </si>
  <si>
    <t>103942012010936</t>
  </si>
  <si>
    <t>林舒怡</t>
  </si>
  <si>
    <t>103702210007451</t>
  </si>
  <si>
    <t>程浩岚</t>
  </si>
  <si>
    <t>113182136072320</t>
  </si>
  <si>
    <t>唐岚波</t>
  </si>
  <si>
    <t>103942012011256</t>
  </si>
  <si>
    <r>
      <t>倪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杨</t>
    </r>
  </si>
  <si>
    <t>音乐基础理论</t>
  </si>
  <si>
    <t>音乐美学</t>
  </si>
  <si>
    <t>士兵计划</t>
  </si>
  <si>
    <t>111172210000892</t>
  </si>
  <si>
    <t>熊正奇</t>
  </si>
  <si>
    <t>103192422925512</t>
  </si>
  <si>
    <t>刘诗雨</t>
  </si>
  <si>
    <r>
      <t xml:space="preserve">  数学与计算机科学  </t>
    </r>
    <r>
      <rPr>
        <b/>
        <sz val="16"/>
        <rFont val="宋体"/>
        <family val="0"/>
      </rPr>
      <t>学院2022年硕士研究生招生复试结果</t>
    </r>
  </si>
  <si>
    <t>电子信息</t>
  </si>
  <si>
    <t>101832215317840</t>
  </si>
  <si>
    <t>邱路鹏</t>
  </si>
  <si>
    <t>105332361112830</t>
  </si>
  <si>
    <t>张志轩</t>
  </si>
  <si>
    <t>102932210309171</t>
  </si>
  <si>
    <t>谭芊芊</t>
  </si>
  <si>
    <t xml:space="preserve">别校已录     </t>
  </si>
  <si>
    <t>104032085405049</t>
  </si>
  <si>
    <t>王海涛</t>
  </si>
  <si>
    <t>103372210001610</t>
  </si>
  <si>
    <t>欧阳长炜</t>
  </si>
  <si>
    <t>105332133712671</t>
  </si>
  <si>
    <t>谢曙辉</t>
  </si>
  <si>
    <t>110752422007099</t>
  </si>
  <si>
    <t>胡鹏程</t>
  </si>
  <si>
    <t>104032085404152</t>
  </si>
  <si>
    <t>唐诗洲</t>
  </si>
  <si>
    <t>105742000031737</t>
  </si>
  <si>
    <t>温博海</t>
  </si>
  <si>
    <t>103532210008433</t>
  </si>
  <si>
    <t>周晓康</t>
  </si>
  <si>
    <t>103602341002900</t>
  </si>
  <si>
    <t>谢富强</t>
  </si>
  <si>
    <t>104252540010353</t>
  </si>
  <si>
    <t>刘明雪</t>
  </si>
  <si>
    <t>100192130203287</t>
  </si>
  <si>
    <t>周犇犇</t>
  </si>
  <si>
    <t>100112818000138</t>
  </si>
  <si>
    <t>王达</t>
  </si>
  <si>
    <t>104032085404521</t>
  </si>
  <si>
    <t>陈松</t>
  </si>
  <si>
    <t>100522011112917</t>
  </si>
  <si>
    <t>张迈</t>
  </si>
  <si>
    <t>102932210309280</t>
  </si>
  <si>
    <t>谭重鉴</t>
  </si>
  <si>
    <t>106132085401429</t>
  </si>
  <si>
    <t>刘阳</t>
  </si>
  <si>
    <t>100192360107340</t>
  </si>
  <si>
    <t>张雅暄</t>
  </si>
  <si>
    <r>
      <t xml:space="preserve">  </t>
    </r>
    <r>
      <rPr>
        <b/>
        <u val="single"/>
        <sz val="16"/>
        <rFont val="宋体"/>
        <family val="0"/>
      </rPr>
      <t>教育科学</t>
    </r>
    <r>
      <rPr>
        <b/>
        <u val="single"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学院</t>
    </r>
    <r>
      <rPr>
        <b/>
        <sz val="16"/>
        <rFont val="Times New Roman"/>
        <family val="1"/>
      </rPr>
      <t>2022</t>
    </r>
    <r>
      <rPr>
        <b/>
        <sz val="16"/>
        <rFont val="宋体"/>
        <family val="0"/>
      </rPr>
      <t>年硕士研究生招生复试结果</t>
    </r>
  </si>
  <si>
    <r>
      <rPr>
        <sz val="11"/>
        <rFont val="宋体"/>
        <family val="0"/>
      </rPr>
      <t>复试专业</t>
    </r>
  </si>
  <si>
    <r>
      <rPr>
        <sz val="10"/>
        <rFont val="宋体"/>
        <family val="0"/>
      </rPr>
      <t>考生编号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</si>
  <si>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</si>
  <si>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初试成绩</t>
    </r>
  </si>
  <si>
    <r>
      <rPr>
        <sz val="10"/>
        <rFont val="宋体"/>
        <family val="0"/>
      </rPr>
      <t>复试成绩</t>
    </r>
  </si>
  <si>
    <r>
      <rPr>
        <sz val="10"/>
        <rFont val="宋体"/>
        <family val="0"/>
      </rP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</si>
  <si>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r>
      <rPr>
        <sz val="10"/>
        <rFont val="宋体"/>
        <family val="0"/>
      </rPr>
      <t>加试科目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名称</t>
    </r>
  </si>
  <si>
    <r>
      <rPr>
        <sz val="10"/>
        <rFont val="宋体"/>
        <family val="0"/>
      </rPr>
      <t>加试科目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成绩</t>
    </r>
  </si>
  <si>
    <r>
      <rPr>
        <sz val="10"/>
        <rFont val="宋体"/>
        <family val="0"/>
      </rPr>
      <t>加试科目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名称</t>
    </r>
  </si>
  <si>
    <r>
      <rPr>
        <sz val="10"/>
        <rFont val="宋体"/>
        <family val="0"/>
      </rPr>
      <t>加试科目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成绩</t>
    </r>
  </si>
  <si>
    <r>
      <rPr>
        <sz val="10"/>
        <rFont val="宋体"/>
        <family val="0"/>
      </rPr>
      <t>思想政治考核</t>
    </r>
  </si>
  <si>
    <r>
      <rPr>
        <sz val="10"/>
        <rFont val="宋体"/>
        <family val="0"/>
      </rPr>
      <t>综合成绩排名</t>
    </r>
  </si>
  <si>
    <r>
      <rPr>
        <sz val="10"/>
        <rFont val="宋体"/>
        <family val="0"/>
      </rPr>
      <t>是否录取</t>
    </r>
  </si>
  <si>
    <r>
      <rPr>
        <sz val="10"/>
        <rFont val="宋体"/>
        <family val="0"/>
      </rPr>
      <t>录取类别</t>
    </r>
  </si>
  <si>
    <r>
      <rPr>
        <sz val="10"/>
        <rFont val="宋体"/>
        <family val="0"/>
      </rPr>
      <t>不录取原因</t>
    </r>
  </si>
  <si>
    <r>
      <rPr>
        <sz val="10"/>
        <rFont val="宋体"/>
        <family val="0"/>
      </rPr>
      <t>是否第一志愿</t>
    </r>
  </si>
  <si>
    <r>
      <rPr>
        <sz val="12"/>
        <rFont val="宋体"/>
        <family val="0"/>
      </rPr>
      <t>备注</t>
    </r>
  </si>
  <si>
    <r>
      <rPr>
        <sz val="11"/>
        <rFont val="宋体"/>
        <family val="0"/>
      </rPr>
      <t xml:space="preserve">外语听说
能力测试
</t>
    </r>
    <r>
      <rPr>
        <sz val="11"/>
        <color indexed="10"/>
        <rFont val="宋体"/>
        <family val="0"/>
      </rPr>
      <t>（满分</t>
    </r>
    <r>
      <rPr>
        <sz val="11"/>
        <color indexed="10"/>
        <rFont val="Times New Roman"/>
        <family val="1"/>
      </rPr>
      <t>50</t>
    </r>
    <r>
      <rPr>
        <sz val="11"/>
        <color indexed="10"/>
        <rFont val="宋体"/>
        <family val="0"/>
      </rPr>
      <t>分）</t>
    </r>
  </si>
  <si>
    <r>
      <rPr>
        <sz val="11"/>
        <rFont val="宋体"/>
        <family val="0"/>
      </rPr>
      <t>专业基础
测试</t>
    </r>
    <r>
      <rPr>
        <sz val="11"/>
        <color indexed="10"/>
        <rFont val="宋体"/>
        <family val="0"/>
      </rPr>
      <t>（满分</t>
    </r>
    <r>
      <rPr>
        <sz val="11"/>
        <color indexed="10"/>
        <rFont val="Times New Roman"/>
        <family val="1"/>
      </rPr>
      <t>100</t>
    </r>
    <r>
      <rPr>
        <sz val="11"/>
        <color indexed="10"/>
        <rFont val="宋体"/>
        <family val="0"/>
      </rPr>
      <t>分）</t>
    </r>
  </si>
  <si>
    <r>
      <rPr>
        <sz val="11"/>
        <rFont val="宋体"/>
        <family val="0"/>
      </rPr>
      <t>综合能力
测试</t>
    </r>
    <r>
      <rPr>
        <sz val="11"/>
        <color indexed="10"/>
        <rFont val="宋体"/>
        <family val="0"/>
      </rPr>
      <t>（满分</t>
    </r>
    <r>
      <rPr>
        <sz val="11"/>
        <color indexed="10"/>
        <rFont val="Times New Roman"/>
        <family val="1"/>
      </rPr>
      <t>100</t>
    </r>
    <r>
      <rPr>
        <sz val="11"/>
        <color indexed="10"/>
        <rFont val="宋体"/>
        <family val="0"/>
      </rPr>
      <t>分）</t>
    </r>
    <r>
      <rPr>
        <sz val="11"/>
        <rFont val="宋体"/>
        <family val="0"/>
      </rPr>
      <t>　</t>
    </r>
  </si>
  <si>
    <r>
      <rPr>
        <sz val="11"/>
        <rFont val="宋体"/>
        <family val="0"/>
      </rPr>
      <t>复试总成绩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英语听说、专业基础、综合能力成绩总和）</t>
    </r>
  </si>
  <si>
    <r>
      <rPr>
        <sz val="10"/>
        <rFont val="宋体"/>
        <family val="0"/>
      </rPr>
      <t>教育管理</t>
    </r>
  </si>
  <si>
    <t>104182045101123</t>
  </si>
  <si>
    <r>
      <rPr>
        <sz val="10"/>
        <rFont val="宋体"/>
        <family val="0"/>
      </rPr>
      <t>陈兴文</t>
    </r>
  </si>
  <si>
    <r>
      <rPr>
        <sz val="12"/>
        <rFont val="宋体"/>
        <family val="0"/>
      </rPr>
      <t>合格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</si>
  <si>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</si>
  <si>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非全日制定向</t>
    </r>
  </si>
  <si>
    <t>104182045101009</t>
  </si>
  <si>
    <r>
      <rPr>
        <sz val="10"/>
        <rFont val="宋体"/>
        <family val="0"/>
      </rPr>
      <t>程美琳</t>
    </r>
  </si>
  <si>
    <t>104182045101031</t>
  </si>
  <si>
    <r>
      <rPr>
        <sz val="10"/>
        <rFont val="宋体"/>
        <family val="0"/>
      </rPr>
      <t>伍雅琴</t>
    </r>
  </si>
  <si>
    <t>104182045101179</t>
  </si>
  <si>
    <r>
      <rPr>
        <sz val="10"/>
        <rFont val="宋体"/>
        <family val="0"/>
      </rPr>
      <t>朱欣星</t>
    </r>
  </si>
  <si>
    <r>
      <rPr>
        <sz val="9"/>
        <rFont val="宋体"/>
        <family val="0"/>
      </rPr>
      <t>教育案例分析</t>
    </r>
  </si>
  <si>
    <r>
      <rPr>
        <sz val="9"/>
        <rFont val="宋体"/>
        <family val="0"/>
      </rPr>
      <t>教育政策学</t>
    </r>
  </si>
  <si>
    <t>104182045101223</t>
  </si>
  <si>
    <r>
      <rPr>
        <sz val="10"/>
        <rFont val="宋体"/>
        <family val="0"/>
      </rPr>
      <t>夏源</t>
    </r>
  </si>
  <si>
    <t>104182045101215</t>
  </si>
  <si>
    <r>
      <rPr>
        <sz val="10"/>
        <rFont val="宋体"/>
        <family val="0"/>
      </rPr>
      <t>郭晓妍</t>
    </r>
  </si>
  <si>
    <t>104182045101160</t>
  </si>
  <si>
    <r>
      <rPr>
        <sz val="10"/>
        <rFont val="宋体"/>
        <family val="0"/>
      </rPr>
      <t>杨灵</t>
    </r>
  </si>
  <si>
    <t>104182045101197</t>
  </si>
  <si>
    <r>
      <rPr>
        <sz val="10"/>
        <rFont val="宋体"/>
        <family val="0"/>
      </rPr>
      <t>钟娟</t>
    </r>
  </si>
  <si>
    <r>
      <rPr>
        <sz val="10"/>
        <rFont val="宋体"/>
        <family val="0"/>
      </rPr>
      <t>否</t>
    </r>
  </si>
  <si>
    <t>104182045101224</t>
  </si>
  <si>
    <r>
      <rPr>
        <sz val="10"/>
        <rFont val="宋体"/>
        <family val="0"/>
      </rPr>
      <t>曾德钦</t>
    </r>
  </si>
  <si>
    <t>104182045101177</t>
  </si>
  <si>
    <r>
      <rPr>
        <sz val="10"/>
        <rFont val="宋体"/>
        <family val="0"/>
      </rPr>
      <t>游杰哲</t>
    </r>
  </si>
  <si>
    <t>104182045101102</t>
  </si>
  <si>
    <r>
      <rPr>
        <sz val="10"/>
        <rFont val="宋体"/>
        <family val="0"/>
      </rPr>
      <t>曾利婷</t>
    </r>
  </si>
  <si>
    <t>104182045101066</t>
  </si>
  <si>
    <r>
      <rPr>
        <sz val="10"/>
        <rFont val="宋体"/>
        <family val="0"/>
      </rPr>
      <t>肖厚花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</si>
  <si>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</si>
  <si>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小学教育</t>
    </r>
  </si>
  <si>
    <t>104182045115055</t>
  </si>
  <si>
    <r>
      <rPr>
        <sz val="10"/>
        <rFont val="宋体"/>
        <family val="0"/>
      </rPr>
      <t>李嘉欣</t>
    </r>
  </si>
  <si>
    <r>
      <rPr>
        <sz val="10"/>
        <rFont val="宋体"/>
        <family val="0"/>
      </rPr>
      <t>全日制非定向</t>
    </r>
  </si>
  <si>
    <t>104182045115099</t>
  </si>
  <si>
    <r>
      <rPr>
        <sz val="10"/>
        <rFont val="宋体"/>
        <family val="0"/>
      </rPr>
      <t>刘雨</t>
    </r>
  </si>
  <si>
    <t>104182045115013</t>
  </si>
  <si>
    <r>
      <rPr>
        <sz val="10"/>
        <rFont val="宋体"/>
        <family val="0"/>
      </rPr>
      <t>郑小婉</t>
    </r>
  </si>
  <si>
    <t>104182045115102</t>
  </si>
  <si>
    <r>
      <rPr>
        <sz val="10"/>
        <rFont val="宋体"/>
        <family val="0"/>
      </rPr>
      <t>周徐</t>
    </r>
  </si>
  <si>
    <t>104182045115069</t>
  </si>
  <si>
    <r>
      <rPr>
        <sz val="10"/>
        <rFont val="宋体"/>
        <family val="0"/>
      </rPr>
      <t>陶艳</t>
    </r>
  </si>
  <si>
    <t>104182045115130</t>
  </si>
  <si>
    <r>
      <rPr>
        <sz val="10"/>
        <rFont val="宋体"/>
        <family val="0"/>
      </rPr>
      <t>陈凤娇</t>
    </r>
  </si>
  <si>
    <t>104182045115029</t>
  </si>
  <si>
    <r>
      <rPr>
        <sz val="10"/>
        <rFont val="宋体"/>
        <family val="0"/>
      </rPr>
      <t>彭雯</t>
    </r>
  </si>
  <si>
    <t>104182045115031</t>
  </si>
  <si>
    <r>
      <rPr>
        <sz val="10"/>
        <rFont val="宋体"/>
        <family val="0"/>
      </rPr>
      <t>吴乐琴</t>
    </r>
  </si>
  <si>
    <t>104182045115052</t>
  </si>
  <si>
    <r>
      <rPr>
        <sz val="10"/>
        <rFont val="宋体"/>
        <family val="0"/>
      </rPr>
      <t>闫鸿伟</t>
    </r>
  </si>
  <si>
    <t>104182045115043</t>
  </si>
  <si>
    <r>
      <rPr>
        <sz val="10"/>
        <rFont val="宋体"/>
        <family val="0"/>
      </rPr>
      <t>刘荷花</t>
    </r>
  </si>
  <si>
    <t>104182045115038</t>
  </si>
  <si>
    <r>
      <rPr>
        <sz val="10"/>
        <rFont val="宋体"/>
        <family val="0"/>
      </rPr>
      <t>张蕾</t>
    </r>
  </si>
  <si>
    <t>104182045115111</t>
  </si>
  <si>
    <r>
      <rPr>
        <sz val="10"/>
        <rFont val="宋体"/>
        <family val="0"/>
      </rPr>
      <t>徐捷</t>
    </r>
  </si>
  <si>
    <t>104182045115009</t>
  </si>
  <si>
    <r>
      <rPr>
        <sz val="10"/>
        <rFont val="宋体"/>
        <family val="0"/>
      </rPr>
      <t>朱咸静</t>
    </r>
  </si>
  <si>
    <t>104182045115022</t>
  </si>
  <si>
    <r>
      <rPr>
        <sz val="10"/>
        <rFont val="宋体"/>
        <family val="0"/>
      </rPr>
      <t>康丽</t>
    </r>
  </si>
  <si>
    <t>104182045115045</t>
  </si>
  <si>
    <r>
      <rPr>
        <sz val="10"/>
        <rFont val="宋体"/>
        <family val="0"/>
      </rPr>
      <t>卢深情</t>
    </r>
  </si>
  <si>
    <t>104182045115026</t>
  </si>
  <si>
    <r>
      <rPr>
        <sz val="10"/>
        <rFont val="宋体"/>
        <family val="0"/>
      </rPr>
      <t>廖慧珍</t>
    </r>
  </si>
  <si>
    <t>104182045115056</t>
  </si>
  <si>
    <r>
      <rPr>
        <sz val="10"/>
        <rFont val="宋体"/>
        <family val="0"/>
      </rPr>
      <t>范荣</t>
    </r>
  </si>
  <si>
    <t>104182045115047</t>
  </si>
  <si>
    <r>
      <rPr>
        <sz val="10"/>
        <rFont val="宋体"/>
        <family val="0"/>
      </rPr>
      <t>兰淳稀</t>
    </r>
  </si>
  <si>
    <t>104182045115163</t>
  </si>
  <si>
    <r>
      <rPr>
        <sz val="10"/>
        <rFont val="宋体"/>
        <family val="0"/>
      </rPr>
      <t>叶萍萍</t>
    </r>
  </si>
  <si>
    <r>
      <rPr>
        <sz val="9"/>
        <rFont val="宋体"/>
        <family val="0"/>
      </rPr>
      <t>课程与教学论</t>
    </r>
  </si>
  <si>
    <t>104182045115127</t>
  </si>
  <si>
    <r>
      <rPr>
        <sz val="10"/>
        <rFont val="宋体"/>
        <family val="0"/>
      </rPr>
      <t>吴和玉</t>
    </r>
  </si>
  <si>
    <t>104182045115008</t>
  </si>
  <si>
    <r>
      <rPr>
        <sz val="10"/>
        <rFont val="宋体"/>
        <family val="0"/>
      </rPr>
      <t>黄铃茜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</si>
  <si>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2</t>
    </r>
  </si>
  <si>
    <t>104182045115065</t>
  </si>
  <si>
    <r>
      <rPr>
        <sz val="10"/>
        <rFont val="宋体"/>
        <family val="0"/>
      </rPr>
      <t>王莉珍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</si>
  <si>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3</t>
    </r>
  </si>
  <si>
    <t>104182045115137</t>
  </si>
  <si>
    <r>
      <rPr>
        <sz val="10"/>
        <rFont val="宋体"/>
        <family val="0"/>
      </rPr>
      <t>李幸福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</si>
  <si>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4</t>
    </r>
  </si>
  <si>
    <t>104182045115042</t>
  </si>
  <si>
    <r>
      <rPr>
        <sz val="10"/>
        <rFont val="宋体"/>
        <family val="0"/>
      </rPr>
      <t>张玲</t>
    </r>
  </si>
  <si>
    <t>104182045115015</t>
  </si>
  <si>
    <r>
      <rPr>
        <sz val="10"/>
        <rFont val="宋体"/>
        <family val="0"/>
      </rPr>
      <t>黄雅琪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</si>
  <si>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6</t>
    </r>
  </si>
  <si>
    <t>104182045115046</t>
  </si>
  <si>
    <r>
      <rPr>
        <sz val="10"/>
        <rFont val="宋体"/>
        <family val="0"/>
      </rPr>
      <t>段华平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</si>
  <si>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7</t>
    </r>
  </si>
  <si>
    <t>104182045115097</t>
  </si>
  <si>
    <r>
      <rPr>
        <sz val="10"/>
        <rFont val="宋体"/>
        <family val="0"/>
      </rPr>
      <t>李子伊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</si>
  <si>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8</t>
    </r>
  </si>
  <si>
    <t>104182045115117</t>
  </si>
  <si>
    <r>
      <rPr>
        <sz val="10"/>
        <rFont val="宋体"/>
        <family val="0"/>
      </rPr>
      <t>俞凯蓉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</si>
  <si>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9</t>
    </r>
  </si>
  <si>
    <t>104182045115081</t>
  </si>
  <si>
    <r>
      <rPr>
        <sz val="10"/>
        <rFont val="宋体"/>
        <family val="0"/>
      </rPr>
      <t>孙子珷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</si>
  <si>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10</t>
    </r>
  </si>
  <si>
    <t>104182045115066</t>
  </si>
  <si>
    <r>
      <rPr>
        <sz val="10"/>
        <rFont val="宋体"/>
        <family val="0"/>
      </rPr>
      <t>张希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</si>
  <si>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11</t>
    </r>
  </si>
  <si>
    <t>104182045115153</t>
  </si>
  <si>
    <r>
      <rPr>
        <sz val="10"/>
        <rFont val="宋体"/>
        <family val="0"/>
      </rPr>
      <t>李立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</si>
  <si>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12</t>
    </r>
  </si>
  <si>
    <t>104182045115113</t>
  </si>
  <si>
    <r>
      <rPr>
        <sz val="10"/>
        <rFont val="宋体"/>
        <family val="0"/>
      </rPr>
      <t>彭美丹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</si>
  <si>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13</t>
    </r>
  </si>
  <si>
    <t>104182045115083</t>
  </si>
  <si>
    <r>
      <rPr>
        <sz val="10"/>
        <rFont val="宋体"/>
        <family val="0"/>
      </rPr>
      <t>邝小英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</si>
  <si>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14</t>
    </r>
  </si>
  <si>
    <t>104182045115136</t>
  </si>
  <si>
    <r>
      <rPr>
        <sz val="10"/>
        <rFont val="宋体"/>
        <family val="0"/>
      </rPr>
      <t>赵俏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</si>
  <si>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15</t>
    </r>
  </si>
  <si>
    <t>104182045115145</t>
  </si>
  <si>
    <r>
      <rPr>
        <sz val="10"/>
        <rFont val="宋体"/>
        <family val="0"/>
      </rPr>
      <t>吴小俐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</si>
  <si>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16</t>
    </r>
  </si>
  <si>
    <t>104182045115139</t>
  </si>
  <si>
    <r>
      <rPr>
        <sz val="10"/>
        <rFont val="宋体"/>
        <family val="0"/>
      </rPr>
      <t>徐非凡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</si>
  <si>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17</t>
    </r>
  </si>
  <si>
    <t>104182045115040</t>
  </si>
  <si>
    <r>
      <rPr>
        <sz val="10"/>
        <rFont val="宋体"/>
        <family val="0"/>
      </rPr>
      <t>罗婧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</si>
  <si>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18</t>
    </r>
  </si>
  <si>
    <t>104182045115121</t>
  </si>
  <si>
    <r>
      <rPr>
        <sz val="10"/>
        <rFont val="宋体"/>
        <family val="0"/>
      </rPr>
      <t>李慧霞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</si>
  <si>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19</t>
    </r>
  </si>
  <si>
    <r>
      <t xml:space="preserve">  生命科学  </t>
    </r>
    <r>
      <rPr>
        <b/>
        <sz val="16"/>
        <rFont val="宋体"/>
        <family val="0"/>
      </rPr>
      <t>学院2022年硕士研究生招生复试结果（第二次调剂）</t>
    </r>
  </si>
  <si>
    <t>园艺学</t>
  </si>
  <si>
    <t>105042105906633</t>
  </si>
  <si>
    <t>张舰誉</t>
  </si>
  <si>
    <t>105372520801132</t>
  </si>
  <si>
    <t>潘蓉</t>
  </si>
  <si>
    <t>821012411193231</t>
  </si>
  <si>
    <t>刘亚静</t>
  </si>
  <si>
    <t>106262090200068</t>
  </si>
  <si>
    <t>崔一琼</t>
  </si>
  <si>
    <t>计划有限</t>
  </si>
  <si>
    <t>105372371701027</t>
  </si>
  <si>
    <t>袁思怡</t>
  </si>
  <si>
    <t>105042105906688</t>
  </si>
  <si>
    <t>桑倩姿</t>
  </si>
  <si>
    <t>106262090200134</t>
  </si>
  <si>
    <t>张婷</t>
  </si>
  <si>
    <t>106262090200087</t>
  </si>
  <si>
    <t>孙亚青</t>
  </si>
  <si>
    <r>
      <t>地理与环境工程学院</t>
    </r>
    <r>
      <rPr>
        <sz val="16"/>
        <rFont val="Arial"/>
        <family val="2"/>
      </rPr>
      <t>2022</t>
    </r>
    <r>
      <rPr>
        <sz val="16"/>
        <rFont val="宋体"/>
        <family val="0"/>
      </rPr>
      <t>年研究生招生复试结果（第二次调剂）</t>
    </r>
  </si>
  <si>
    <t>考试编号</t>
  </si>
  <si>
    <t>加试科目1</t>
  </si>
  <si>
    <t>加试科目2</t>
  </si>
  <si>
    <t>环境化学</t>
  </si>
  <si>
    <t>105332521210299</t>
  </si>
  <si>
    <t>詹紫薇</t>
  </si>
  <si>
    <t>自愿放弃</t>
  </si>
  <si>
    <t>105332613610310</t>
  </si>
  <si>
    <t>刘菲</t>
  </si>
  <si>
    <t>105902345613273</t>
  </si>
  <si>
    <t>李艳云</t>
  </si>
  <si>
    <t>104752070300196</t>
  </si>
  <si>
    <t>娄莹莹</t>
  </si>
  <si>
    <t>104752070300316</t>
  </si>
  <si>
    <t>洪琼</t>
  </si>
  <si>
    <t>100272218190174</t>
  </si>
  <si>
    <t>高鹤菊</t>
  </si>
  <si>
    <r>
      <t xml:space="preserve">   马克思主义 </t>
    </r>
    <r>
      <rPr>
        <b/>
        <sz val="16"/>
        <rFont val="宋体"/>
        <family val="0"/>
      </rPr>
      <t>学院2022年硕士研究生招生复试结果</t>
    </r>
  </si>
  <si>
    <t>学科教学
（思政）</t>
  </si>
  <si>
    <t>104182045102089</t>
  </si>
  <si>
    <t>刘娟</t>
  </si>
  <si>
    <t>全日制
（非定向）</t>
  </si>
  <si>
    <t>104182045102061</t>
  </si>
  <si>
    <t>胡海燕</t>
  </si>
  <si>
    <t>104182045102037</t>
  </si>
  <si>
    <t>高雯瑄</t>
  </si>
  <si>
    <t>104182045102097</t>
  </si>
  <si>
    <t>付红梅</t>
  </si>
  <si>
    <t>104182045102088</t>
  </si>
  <si>
    <t>刘蓓</t>
  </si>
  <si>
    <t>104182045102078</t>
  </si>
  <si>
    <t>黄玉珍</t>
  </si>
  <si>
    <t>104182045102105</t>
  </si>
  <si>
    <t>温茵茵</t>
  </si>
  <si>
    <t>104182045102124</t>
  </si>
  <si>
    <t>曹雨华</t>
  </si>
  <si>
    <t>104182045102003</t>
  </si>
  <si>
    <t>胡瀚文</t>
  </si>
  <si>
    <t>104182045102118</t>
  </si>
  <si>
    <t>李妍娜</t>
  </si>
  <si>
    <t>104182045102034</t>
  </si>
  <si>
    <t>幸礼仙</t>
  </si>
  <si>
    <t>104182045102038</t>
  </si>
  <si>
    <t>程玥</t>
  </si>
  <si>
    <t>104182045102021</t>
  </si>
  <si>
    <t>刘龙英</t>
  </si>
  <si>
    <t>104182045102109</t>
  </si>
  <si>
    <t>陈新康</t>
  </si>
  <si>
    <t>104182045102002</t>
  </si>
  <si>
    <t>曹俊颖</t>
  </si>
  <si>
    <t>104182045102004</t>
  </si>
  <si>
    <t>蔡鸿</t>
  </si>
  <si>
    <t>104182045102036</t>
  </si>
  <si>
    <t>唐水华</t>
  </si>
  <si>
    <t>104182045102116</t>
  </si>
  <si>
    <t>侯春莉</t>
  </si>
  <si>
    <t>马克思主义哲学原理</t>
  </si>
  <si>
    <t>毛泽东思想和中国特色社会主义理论体系概论</t>
  </si>
  <si>
    <t>104182045102027</t>
  </si>
  <si>
    <t>王弯</t>
  </si>
  <si>
    <t>104182045102043</t>
  </si>
  <si>
    <t>麦锦燃</t>
  </si>
  <si>
    <t>104182045102093</t>
  </si>
  <si>
    <t>朱遥</t>
  </si>
  <si>
    <t>104182045102014</t>
  </si>
  <si>
    <t>余诗嘉</t>
  </si>
  <si>
    <t>104182045102075</t>
  </si>
  <si>
    <t>邝磊丹</t>
  </si>
  <si>
    <t>104182045102064</t>
  </si>
  <si>
    <t>张钰芝</t>
  </si>
  <si>
    <t>指标
有限</t>
  </si>
  <si>
    <t>104182045102001</t>
  </si>
  <si>
    <t>张一诺</t>
  </si>
  <si>
    <t>104182045102005</t>
  </si>
  <si>
    <t>陈福泉</t>
  </si>
  <si>
    <t>104182045102045</t>
  </si>
  <si>
    <t>张欢</t>
  </si>
  <si>
    <t>104182045102013</t>
  </si>
  <si>
    <t>苏雪鸿</t>
  </si>
  <si>
    <t>104182045102032</t>
  </si>
  <si>
    <t>余慧敏</t>
  </si>
  <si>
    <t>104182045102007</t>
  </si>
  <si>
    <t>唐非</t>
  </si>
  <si>
    <t>104182045102091</t>
  </si>
  <si>
    <t>李绍宇</t>
  </si>
  <si>
    <t>104182045102084</t>
  </si>
  <si>
    <t>曾华丽</t>
  </si>
  <si>
    <t>104182045102057</t>
  </si>
  <si>
    <t>刘莉</t>
  </si>
  <si>
    <t>104182045102087</t>
  </si>
  <si>
    <t>陈赟玮</t>
  </si>
  <si>
    <t>104182045102033</t>
  </si>
  <si>
    <t>104182045102092</t>
  </si>
  <si>
    <t>王悦</t>
  </si>
  <si>
    <t>104182045102065</t>
  </si>
  <si>
    <t>谢燕林</t>
  </si>
  <si>
    <t>104182045102103</t>
  </si>
  <si>
    <t>罗咏怡</t>
  </si>
  <si>
    <t>104182045102010</t>
  </si>
  <si>
    <t>孙晓婉</t>
  </si>
  <si>
    <t>104182045102023</t>
  </si>
  <si>
    <t>刘嘉婉</t>
  </si>
  <si>
    <t>104182045102070</t>
  </si>
  <si>
    <t>李福香</t>
  </si>
  <si>
    <t>104182045102114</t>
  </si>
  <si>
    <t>赵艳艳</t>
  </si>
  <si>
    <t>104182045102058</t>
  </si>
  <si>
    <t>赖淑贞</t>
  </si>
  <si>
    <t>104182045102035</t>
  </si>
  <si>
    <t>王亚玲</t>
  </si>
  <si>
    <t>104182045102073</t>
  </si>
  <si>
    <t>刘凤香</t>
  </si>
  <si>
    <t>104182045102102</t>
  </si>
  <si>
    <t>胡春蒙</t>
  </si>
  <si>
    <t>104182045102049</t>
  </si>
  <si>
    <t>刘雅萍</t>
  </si>
  <si>
    <t>104182045102108</t>
  </si>
  <si>
    <t>周望恩</t>
  </si>
  <si>
    <t>说明：
1、加试科目1和加试科目2需填写科目名称和得分（因上报拟录取库需要），60分以上为合格。
2、成绩排名按综合成绩排名。复试成绩（旅游管理、会计专业加入思想政治理论成绩一列）、综合成绩均按百分制填写，成绩保留2位小数点。旅游管理、会计专业考生：初试成绩÷3×70%＋复试成绩÷3.5×30%；
其它专业考生：初试成绩÷5×70%＋复试成绩÷2.5×30%。
3、思想政治考核填写是否合格。
4、录取类别分全日制（定向）、全日制（非定向）、非全日制（定向）类别。
5、分方向分配招生计划的专业必须按方向进行成绩排序，排序按综合成绩由高到低排列。一志愿考生和调剂（含校内调剂）考生分开排序，先排第一志愿考生，再排调剂考生；全日制和非全日制分开排序，分类录取，先排全日制考生，再排非全日制考生；
不合格考生名单列最后，不进行成绩排序。
6、复试结果经学院研究生复试工作小组审定。复试结果须报送电子稿和纸质稿，纸质稿必须由教学学院院长（行政负责人）签字，并加盖学院公章，日期必须写明。
7、享受加分政策的考生初试成绩按加分后成绩计算，须在备注栏予以说明。
8、退伍大学生士兵计划考生复试结果分开报送。</t>
  </si>
  <si>
    <t>学院院长
（行政负责人）签字：　　　　　　　　　　　　　　　</t>
  </si>
  <si>
    <t>学院盖章：马克思主义学院</t>
  </si>
  <si>
    <r>
      <t xml:space="preserve"> 文 </t>
    </r>
    <r>
      <rPr>
        <b/>
        <sz val="16"/>
        <rFont val="宋体"/>
        <family val="0"/>
      </rPr>
      <t>学院2022年硕士研究生招生复试结果</t>
    </r>
  </si>
  <si>
    <r>
      <t xml:space="preserve">综合成绩
</t>
    </r>
    <r>
      <rPr>
        <sz val="11"/>
        <color indexed="10"/>
        <rFont val="宋体"/>
        <family val="0"/>
      </rPr>
      <t>（初试、复试折算后成绩）</t>
    </r>
  </si>
  <si>
    <t>学科教学（语文）</t>
  </si>
  <si>
    <t>110782123410717</t>
  </si>
  <si>
    <t>田永义</t>
  </si>
  <si>
    <t>非全日制定向</t>
  </si>
  <si>
    <t>102032210701923</t>
  </si>
  <si>
    <t>董俊</t>
  </si>
  <si>
    <t>102002210408393</t>
  </si>
  <si>
    <t>李庭艳</t>
  </si>
  <si>
    <t>103942007006048</t>
  </si>
  <si>
    <t>林欣淼</t>
  </si>
  <si>
    <t>104142045103247</t>
  </si>
  <si>
    <t>刘艺</t>
  </si>
  <si>
    <t>105742000021160</t>
  </si>
  <si>
    <t>刘依婷</t>
  </si>
  <si>
    <t>106432201000243</t>
  </si>
  <si>
    <t>黄雨洁</t>
  </si>
  <si>
    <t>110782123410198</t>
  </si>
  <si>
    <t>黄燕群</t>
  </si>
  <si>
    <t>104512730001167</t>
  </si>
  <si>
    <t>周冰雪</t>
  </si>
  <si>
    <t>107182612203301</t>
  </si>
  <si>
    <t>陈烨</t>
  </si>
  <si>
    <t>106372204009629</t>
  </si>
  <si>
    <t>熊艳</t>
  </si>
  <si>
    <t>104452202212166</t>
  </si>
  <si>
    <t>樊士荣</t>
  </si>
  <si>
    <t>103902371604134</t>
  </si>
  <si>
    <t>王萧萧</t>
  </si>
  <si>
    <t>105742000021413</t>
  </si>
  <si>
    <t>李珊</t>
  </si>
  <si>
    <t>103942007006691</t>
  </si>
  <si>
    <t>符芷盈</t>
  </si>
  <si>
    <t>102032210706898</t>
  </si>
  <si>
    <t>高晓琳</t>
  </si>
  <si>
    <t>放弃拟录取资格</t>
  </si>
  <si>
    <t>103902351403707</t>
  </si>
  <si>
    <t>陈晓玥</t>
  </si>
  <si>
    <t>110782123411625</t>
  </si>
  <si>
    <t>郑月芬</t>
  </si>
  <si>
    <t>106362045103091</t>
  </si>
  <si>
    <t>刘彩</t>
  </si>
  <si>
    <t>110782123419353</t>
  </si>
  <si>
    <t>何谦</t>
  </si>
  <si>
    <t>100522011110253</t>
  </si>
  <si>
    <t>黎惠琳</t>
  </si>
  <si>
    <t>104762000921070</t>
  </si>
  <si>
    <t>党亚秋</t>
  </si>
  <si>
    <t>106382045102262</t>
  </si>
  <si>
    <t>费小蜓</t>
  </si>
  <si>
    <t>103902351203019</t>
  </si>
  <si>
    <t>肖越</t>
  </si>
  <si>
    <t>104182045103458</t>
  </si>
  <si>
    <t>谢达平</t>
  </si>
  <si>
    <t>100942133413370</t>
  </si>
  <si>
    <t>赵雅倩</t>
  </si>
  <si>
    <t>放弃补录</t>
  </si>
  <si>
    <t>107182620821308</t>
  </si>
  <si>
    <t>陈燕</t>
  </si>
  <si>
    <t>104752045130908</t>
  </si>
  <si>
    <t>廉艳萍</t>
  </si>
  <si>
    <t>103942007006608</t>
  </si>
  <si>
    <t>郭茜跃</t>
  </si>
  <si>
    <t>110782123415919</t>
  </si>
  <si>
    <t>杨胜容</t>
  </si>
  <si>
    <t>104182045103064</t>
  </si>
  <si>
    <t>蔡舒薏</t>
  </si>
  <si>
    <t>102032210706889</t>
  </si>
  <si>
    <t>王清凤</t>
  </si>
  <si>
    <t>104182045103495</t>
  </si>
  <si>
    <t>钟建宏</t>
  </si>
  <si>
    <t>106382045101798</t>
  </si>
  <si>
    <t>郭宜俊</t>
  </si>
  <si>
    <t>写作</t>
  </si>
  <si>
    <t>68分</t>
  </si>
  <si>
    <t>现代汉语</t>
  </si>
  <si>
    <t>110782123411619</t>
  </si>
  <si>
    <t>吴婵珠</t>
  </si>
  <si>
    <t>110782123419182</t>
  </si>
  <si>
    <t>李若彤</t>
  </si>
  <si>
    <t>106382045102251</t>
  </si>
  <si>
    <t>杨滢惜</t>
  </si>
  <si>
    <t>104752045130583</t>
  </si>
  <si>
    <t>张亚婷</t>
  </si>
  <si>
    <t>104142045103060</t>
  </si>
  <si>
    <t>金芬</t>
  </si>
  <si>
    <t>104142045103306</t>
  </si>
  <si>
    <t>黄婷</t>
  </si>
  <si>
    <t>103942007006198</t>
  </si>
  <si>
    <t>王诗铃</t>
  </si>
  <si>
    <t>105742000022246</t>
  </si>
  <si>
    <t>冼敏怡</t>
  </si>
  <si>
    <t>116462210012657</t>
  </si>
  <si>
    <t>陈金梅</t>
  </si>
  <si>
    <r>
      <t xml:space="preserve"> 外国语 </t>
    </r>
    <r>
      <rPr>
        <b/>
        <sz val="16"/>
        <rFont val="宋体"/>
        <family val="0"/>
      </rPr>
      <t>学院2022年硕士研究生招生复试结果</t>
    </r>
  </si>
  <si>
    <r>
      <t xml:space="preserve">外语听说
能力测试
</t>
    </r>
    <r>
      <rPr>
        <sz val="10"/>
        <color indexed="10"/>
        <rFont val="宋体"/>
        <family val="0"/>
      </rPr>
      <t>（满分50分）</t>
    </r>
  </si>
  <si>
    <r>
      <t>专业基础
测试</t>
    </r>
    <r>
      <rPr>
        <sz val="10"/>
        <color indexed="10"/>
        <rFont val="宋体"/>
        <family val="0"/>
      </rPr>
      <t>（满分100分）</t>
    </r>
  </si>
  <si>
    <r>
      <t>综合能力
测试</t>
    </r>
    <r>
      <rPr>
        <sz val="10"/>
        <color indexed="10"/>
        <rFont val="宋体"/>
        <family val="0"/>
      </rPr>
      <t>（满分100分）</t>
    </r>
    <r>
      <rPr>
        <sz val="10"/>
        <rFont val="宋体"/>
        <family val="0"/>
      </rPr>
      <t>　</t>
    </r>
  </si>
  <si>
    <t>学科教学（英语）</t>
  </si>
  <si>
    <t>105742000027620</t>
  </si>
  <si>
    <t>王亚锐</t>
  </si>
  <si>
    <t>非全日制（定向）</t>
  </si>
  <si>
    <t>110782123410873</t>
  </si>
  <si>
    <t>龚丽芳</t>
  </si>
  <si>
    <t>105602001200234</t>
  </si>
  <si>
    <t>陈琳榕</t>
  </si>
  <si>
    <t>104142045108564</t>
  </si>
  <si>
    <t>姚韵萍</t>
  </si>
  <si>
    <t>105602001200233</t>
  </si>
  <si>
    <t>江文婉</t>
  </si>
  <si>
    <t>116582100002741</t>
  </si>
  <si>
    <t>王婷</t>
  </si>
  <si>
    <t>102032210807272</t>
  </si>
  <si>
    <t>周洁媚</t>
  </si>
  <si>
    <t>104142045108250</t>
  </si>
  <si>
    <t>李颖</t>
  </si>
  <si>
    <t>104142045108397</t>
  </si>
  <si>
    <t>吴红梅</t>
  </si>
  <si>
    <t>104752045108081</t>
  </si>
  <si>
    <t>赵玉祺</t>
  </si>
  <si>
    <t>107182424617864</t>
  </si>
  <si>
    <t>陈嘉仪</t>
  </si>
  <si>
    <t>104772410051158</t>
  </si>
  <si>
    <t>王泽筱</t>
  </si>
  <si>
    <t>107182360714276</t>
  </si>
  <si>
    <t>曾楠楠</t>
  </si>
  <si>
    <t>104142045108082</t>
  </si>
  <si>
    <t>史汪盼</t>
  </si>
  <si>
    <t>104142045108495</t>
  </si>
  <si>
    <t>李艳芳</t>
  </si>
  <si>
    <t>102032210807337</t>
  </si>
  <si>
    <t>董云</t>
  </si>
  <si>
    <t>101662000008152</t>
  </si>
  <si>
    <t>何忠欢</t>
  </si>
  <si>
    <t>104142045108265</t>
  </si>
  <si>
    <t>陈丹花</t>
  </si>
  <si>
    <t>104142045108405</t>
  </si>
  <si>
    <t>王翠慧</t>
  </si>
  <si>
    <t>104142045108436</t>
  </si>
  <si>
    <t>童巍</t>
  </si>
  <si>
    <t>104512730002063</t>
  </si>
  <si>
    <t>李逸文</t>
  </si>
  <si>
    <t>105602001200231</t>
  </si>
  <si>
    <t>李雪珠</t>
  </si>
  <si>
    <t>104182045108084</t>
  </si>
  <si>
    <t>罗清秀</t>
  </si>
  <si>
    <t>106362045108056</t>
  </si>
  <si>
    <t>李彤</t>
  </si>
  <si>
    <t>104142045108429</t>
  </si>
  <si>
    <t>易满玉</t>
  </si>
  <si>
    <t>105882440401195</t>
  </si>
  <si>
    <t>陈冠霖</t>
  </si>
  <si>
    <t>100282371600008</t>
  </si>
  <si>
    <t>于凡</t>
  </si>
  <si>
    <t>100652006802130</t>
  </si>
  <si>
    <t>边东悦</t>
  </si>
  <si>
    <t>104182045108036</t>
  </si>
  <si>
    <t>揭琴</t>
  </si>
  <si>
    <t>102012210601085</t>
  </si>
  <si>
    <t>杨萌萌</t>
  </si>
  <si>
    <t>104822410721389</t>
  </si>
  <si>
    <t>雷平</t>
  </si>
  <si>
    <t>104142045108486</t>
  </si>
  <si>
    <t>金晓方</t>
  </si>
  <si>
    <t>104142045108136</t>
  </si>
  <si>
    <t>黄洁</t>
  </si>
  <si>
    <t>110782123417436</t>
  </si>
  <si>
    <t>胡学文</t>
  </si>
  <si>
    <t>101182050106816</t>
  </si>
  <si>
    <t>智香溶</t>
  </si>
  <si>
    <t>110782123410260</t>
  </si>
  <si>
    <t>罗君谕</t>
  </si>
  <si>
    <t>104822410711622</t>
  </si>
  <si>
    <t>张冰</t>
  </si>
  <si>
    <r>
      <t xml:space="preserve">  经济管理  </t>
    </r>
    <r>
      <rPr>
        <b/>
        <sz val="14"/>
        <rFont val="宋体"/>
        <family val="0"/>
      </rPr>
      <t>学院2022年硕士研究生招生复试结果（会计硕士专业）</t>
    </r>
  </si>
  <si>
    <r>
      <t>思想政治理论笔试</t>
    </r>
    <r>
      <rPr>
        <sz val="10"/>
        <color indexed="10"/>
        <rFont val="宋体"/>
        <family val="0"/>
      </rPr>
      <t>（满分100分）</t>
    </r>
  </si>
  <si>
    <t>复试总成绩(英语听说、专业基础、综合能力、政治理论成绩总和）</t>
  </si>
  <si>
    <t>会计硕士</t>
  </si>
  <si>
    <t>103862500722400</t>
  </si>
  <si>
    <t>赵伟</t>
  </si>
  <si>
    <t>106352303005852</t>
  </si>
  <si>
    <t>陈文娇</t>
  </si>
  <si>
    <t>105742000000236</t>
  </si>
  <si>
    <t>陈良玉</t>
  </si>
  <si>
    <t>放弃拟录取</t>
  </si>
  <si>
    <t>110782123406400</t>
  </si>
  <si>
    <t>刘浩聪</t>
  </si>
  <si>
    <t>106352303006771</t>
  </si>
  <si>
    <t>张蕾</t>
  </si>
  <si>
    <t>105202666606291</t>
  </si>
  <si>
    <t>刘雨欣</t>
  </si>
  <si>
    <t>105742000001957</t>
  </si>
  <si>
    <t>左毅</t>
  </si>
  <si>
    <t>100192370908517</t>
  </si>
  <si>
    <t>井硕</t>
  </si>
  <si>
    <t>100272998022626</t>
  </si>
  <si>
    <t>刘子钰</t>
  </si>
  <si>
    <t>103572000022636</t>
  </si>
  <si>
    <t>吴洁</t>
  </si>
  <si>
    <t>105582143132331</t>
  </si>
  <si>
    <t>肖迪</t>
  </si>
  <si>
    <t>因前面考生放弃拟录取而补录</t>
  </si>
  <si>
    <t>104232360122016</t>
  </si>
  <si>
    <t>罗振华</t>
  </si>
  <si>
    <t>105922360300745</t>
  </si>
  <si>
    <t>张喆</t>
  </si>
  <si>
    <t>103572000025617</t>
  </si>
  <si>
    <t>张涵阳</t>
  </si>
  <si>
    <t>104212030610684</t>
  </si>
  <si>
    <t>蓝晶</t>
  </si>
  <si>
    <t>106512125391162</t>
  </si>
  <si>
    <t>严艺雯</t>
  </si>
  <si>
    <t>录取名额有限</t>
  </si>
  <si>
    <t>107182113124610</t>
  </si>
  <si>
    <t>刘梦洁</t>
  </si>
  <si>
    <t>103862500722339</t>
  </si>
  <si>
    <t>蔡夏颖</t>
  </si>
  <si>
    <t>104602999140225</t>
  </si>
  <si>
    <t>王一航</t>
  </si>
  <si>
    <t>101732200010549</t>
  </si>
  <si>
    <t>张哲源</t>
  </si>
  <si>
    <r>
      <t xml:space="preserve">     历史文化与旅游</t>
    </r>
    <r>
      <rPr>
        <b/>
        <sz val="16"/>
        <rFont val="宋体"/>
        <family val="0"/>
      </rPr>
      <t>学院2022年硕士研究生招生复试结果</t>
    </r>
  </si>
  <si>
    <t>思想政治理论笔试（满分100分）</t>
  </si>
  <si>
    <t>旅游管理</t>
  </si>
  <si>
    <t>100522011104939</t>
  </si>
  <si>
    <t>陈文心</t>
  </si>
  <si>
    <t>2022年硕士研究生招生复试结果公示（计划调整补录）</t>
  </si>
  <si>
    <t>学科教学（历史）</t>
  </si>
  <si>
    <t>104182045109072</t>
  </si>
  <si>
    <t>于文清</t>
  </si>
  <si>
    <t>史学概论</t>
  </si>
  <si>
    <t>中国近代史</t>
  </si>
  <si>
    <t>104182045109062</t>
  </si>
  <si>
    <t>刘顺景</t>
  </si>
  <si>
    <t>104182045109011</t>
  </si>
  <si>
    <t>杨子怡</t>
  </si>
  <si>
    <t>学科教学（思政）</t>
  </si>
  <si>
    <t>音乐（音乐教育）</t>
  </si>
  <si>
    <t>殷俊杰</t>
  </si>
  <si>
    <t>美术（中国画）</t>
  </si>
  <si>
    <t>104182135107052</t>
  </si>
  <si>
    <t>欧阳菁</t>
  </si>
  <si>
    <t>舞蹈（舞蹈教育）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</si>
</sst>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_);[Red]\(0\)"/>
    <numFmt numFmtId="180" formatCode="0.000_);[Red]\(0.000\)"/>
  </numFmts>
  <fonts count="7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6"/>
      <name val="宋体"/>
      <family val="0"/>
    </font>
    <font>
      <b/>
      <u val="single"/>
      <sz val="16"/>
      <name val="宋体"/>
      <family val="0"/>
    </font>
    <font>
      <sz val="10"/>
      <color indexed="8"/>
      <name val="宋体"/>
      <family val="0"/>
    </font>
    <font>
      <sz val="10"/>
      <name val="方正书宋_GBK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u val="single"/>
      <sz val="14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2" applyNumberFormat="0" applyFont="0" applyAlignment="0" applyProtection="0"/>
    <xf numFmtId="0" fontId="48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8" fillId="9" borderId="0" applyNumberFormat="0" applyBorder="0" applyAlignment="0" applyProtection="0"/>
    <xf numFmtId="0" fontId="52" fillId="0" borderId="4" applyNumberFormat="0" applyFill="0" applyAlignment="0" applyProtection="0"/>
    <xf numFmtId="0" fontId="48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2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" fontId="65" fillId="0" borderId="9" xfId="69" applyNumberFormat="1" applyFont="1" applyBorder="1" applyAlignment="1">
      <alignment horizontal="center" vertical="center" wrapText="1"/>
      <protection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6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/>
    </xf>
    <xf numFmtId="49" fontId="66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66" fillId="0" borderId="9" xfId="0" applyNumberFormat="1" applyFont="1" applyFill="1" applyBorder="1" applyAlignment="1">
      <alignment horizontal="center" vertical="center" wrapText="1"/>
    </xf>
    <xf numFmtId="2" fontId="66" fillId="0" borderId="9" xfId="0" applyNumberFormat="1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4" fillId="0" borderId="9" xfId="0" applyNumberFormat="1" applyFont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178" fontId="45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6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2" fillId="0" borderId="9" xfId="62" applyFont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12" fillId="33" borderId="9" xfId="62" applyFont="1" applyFill="1" applyBorder="1" applyAlignment="1">
      <alignment horizontal="center" vertical="center" wrapText="1"/>
      <protection/>
    </xf>
    <xf numFmtId="176" fontId="1" fillId="33" borderId="9" xfId="0" applyNumberFormat="1" applyFont="1" applyFill="1" applyBorder="1" applyAlignment="1">
      <alignment horizontal="center" vertical="center" wrapText="1"/>
    </xf>
    <xf numFmtId="177" fontId="1" fillId="33" borderId="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65" applyFont="1">
      <alignment vertical="center"/>
      <protection/>
    </xf>
    <xf numFmtId="0" fontId="0" fillId="0" borderId="0" xfId="65" applyFont="1" applyAlignment="1">
      <alignment horizontal="center" vertical="center" wrapText="1"/>
      <protection/>
    </xf>
    <xf numFmtId="0" fontId="0" fillId="0" borderId="0" xfId="65" applyFont="1" applyAlignment="1">
      <alignment vertical="center"/>
      <protection/>
    </xf>
    <xf numFmtId="0" fontId="0" fillId="0" borderId="0" xfId="65" applyFont="1">
      <alignment vertical="center"/>
      <protection/>
    </xf>
    <xf numFmtId="176" fontId="0" fillId="0" borderId="0" xfId="65" applyNumberFormat="1" applyFont="1">
      <alignment vertical="center"/>
      <protection/>
    </xf>
    <xf numFmtId="176" fontId="0" fillId="0" borderId="0" xfId="65" applyNumberFormat="1" applyFont="1" applyAlignment="1">
      <alignment vertical="center"/>
      <protection/>
    </xf>
    <xf numFmtId="176" fontId="2" fillId="0" borderId="0" xfId="0" applyNumberFormat="1" applyFont="1" applyAlignment="1">
      <alignment horizontal="left" vertical="center" wrapText="1"/>
    </xf>
    <xf numFmtId="0" fontId="70" fillId="0" borderId="9" xfId="67" applyNumberFormat="1" applyFont="1" applyFill="1" applyBorder="1" applyAlignment="1">
      <alignment horizontal="center" vertical="center" wrapText="1"/>
      <protection/>
    </xf>
    <xf numFmtId="0" fontId="68" fillId="0" borderId="9" xfId="67" applyNumberFormat="1" applyFont="1" applyFill="1" applyBorder="1" applyAlignment="1">
      <alignment horizontal="center" vertical="center" wrapText="1"/>
      <protection/>
    </xf>
    <xf numFmtId="0" fontId="1" fillId="0" borderId="9" xfId="68" applyFont="1" applyBorder="1" applyAlignment="1">
      <alignment horizontal="center" vertical="center"/>
      <protection/>
    </xf>
    <xf numFmtId="0" fontId="13" fillId="0" borderId="9" xfId="0" applyFont="1" applyBorder="1" applyAlignment="1">
      <alignment horizontal="center" vertical="center" wrapText="1"/>
    </xf>
    <xf numFmtId="0" fontId="70" fillId="33" borderId="9" xfId="67" applyNumberFormat="1" applyFont="1" applyFill="1" applyBorder="1" applyAlignment="1">
      <alignment horizontal="center" vertical="center" wrapText="1"/>
      <protection/>
    </xf>
    <xf numFmtId="0" fontId="68" fillId="33" borderId="9" xfId="67" applyNumberFormat="1" applyFont="1" applyFill="1" applyBorder="1" applyAlignment="1">
      <alignment horizontal="center" vertical="center" wrapText="1"/>
      <protection/>
    </xf>
    <xf numFmtId="0" fontId="1" fillId="33" borderId="9" xfId="64" applyFont="1" applyFill="1" applyBorder="1" applyAlignment="1">
      <alignment horizontal="center" vertical="center"/>
      <protection/>
    </xf>
    <xf numFmtId="0" fontId="1" fillId="33" borderId="9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70" fillId="0" borderId="9" xfId="66" applyNumberFormat="1" applyFont="1" applyFill="1" applyBorder="1" applyAlignment="1">
      <alignment horizontal="center" vertical="center" wrapText="1"/>
      <protection/>
    </xf>
    <xf numFmtId="0" fontId="68" fillId="0" borderId="9" xfId="66" applyNumberFormat="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" fillId="0" borderId="9" xfId="64" applyFont="1" applyBorder="1" applyAlignment="1">
      <alignment horizontal="center" vertical="center"/>
      <protection/>
    </xf>
    <xf numFmtId="31" fontId="0" fillId="0" borderId="0" xfId="65" applyNumberFormat="1" applyFont="1" applyAlignment="1">
      <alignment vertical="center"/>
      <protection/>
    </xf>
    <xf numFmtId="0" fontId="1" fillId="33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49" fontId="65" fillId="0" borderId="9" xfId="0" applyNumberFormat="1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176" fontId="6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/>
    </xf>
    <xf numFmtId="176" fontId="65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16" fillId="33" borderId="0" xfId="0" applyNumberFormat="1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179" fontId="16" fillId="33" borderId="0" xfId="0" applyNumberFormat="1" applyFont="1" applyFill="1" applyAlignment="1">
      <alignment horizontal="center" vertical="center"/>
    </xf>
    <xf numFmtId="176" fontId="16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 wrapText="1"/>
    </xf>
    <xf numFmtId="0" fontId="18" fillId="33" borderId="9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179" fontId="17" fillId="33" borderId="10" xfId="0" applyNumberFormat="1" applyFont="1" applyFill="1" applyBorder="1" applyAlignment="1">
      <alignment horizontal="center" vertical="center" wrapText="1"/>
    </xf>
    <xf numFmtId="0" fontId="17" fillId="33" borderId="0" xfId="0" applyNumberFormat="1" applyFont="1" applyFill="1" applyAlignment="1">
      <alignment horizontal="center" vertical="center" wrapText="1"/>
    </xf>
    <xf numFmtId="176" fontId="17" fillId="33" borderId="0" xfId="0" applyNumberFormat="1" applyFont="1" applyFill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179" fontId="17" fillId="33" borderId="11" xfId="0" applyNumberFormat="1" applyFont="1" applyFill="1" applyBorder="1" applyAlignment="1">
      <alignment horizontal="center" vertical="center" wrapText="1"/>
    </xf>
    <xf numFmtId="0" fontId="19" fillId="33" borderId="9" xfId="0" applyNumberFormat="1" applyFont="1" applyFill="1" applyBorder="1" applyAlignment="1">
      <alignment horizontal="center" vertical="center" wrapText="1"/>
    </xf>
    <xf numFmtId="0" fontId="17" fillId="33" borderId="9" xfId="69" applyFont="1" applyFill="1" applyBorder="1" applyAlignment="1">
      <alignment horizontal="left" vertical="center"/>
      <protection/>
    </xf>
    <xf numFmtId="179" fontId="16" fillId="33" borderId="9" xfId="0" applyNumberFormat="1" applyFont="1" applyFill="1" applyBorder="1" applyAlignment="1">
      <alignment horizontal="center" vertical="center"/>
    </xf>
    <xf numFmtId="176" fontId="16" fillId="33" borderId="9" xfId="0" applyNumberFormat="1" applyFont="1" applyFill="1" applyBorder="1" applyAlignment="1">
      <alignment horizontal="center" vertical="center"/>
    </xf>
    <xf numFmtId="180" fontId="17" fillId="33" borderId="9" xfId="69" applyNumberFormat="1" applyFont="1" applyFill="1" applyBorder="1" applyAlignment="1">
      <alignment horizontal="left" vertical="center"/>
      <protection/>
    </xf>
    <xf numFmtId="180" fontId="16" fillId="33" borderId="9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176" fontId="16" fillId="33" borderId="9" xfId="0" applyNumberFormat="1" applyFont="1" applyFill="1" applyBorder="1" applyAlignment="1">
      <alignment vertical="center"/>
    </xf>
    <xf numFmtId="0" fontId="20" fillId="33" borderId="9" xfId="0" applyFont="1" applyFill="1" applyBorder="1" applyAlignment="1">
      <alignment vertical="center" wrapText="1"/>
    </xf>
    <xf numFmtId="0" fontId="16" fillId="33" borderId="9" xfId="0" applyFont="1" applyFill="1" applyBorder="1" applyAlignment="1">
      <alignment vertical="center"/>
    </xf>
    <xf numFmtId="0" fontId="17" fillId="33" borderId="9" xfId="0" applyFont="1" applyFill="1" applyBorder="1" applyAlignment="1">
      <alignment horizontal="center" vertical="center" wrapText="1"/>
    </xf>
    <xf numFmtId="180" fontId="16" fillId="33" borderId="9" xfId="0" applyNumberFormat="1" applyFont="1" applyFill="1" applyBorder="1" applyAlignment="1">
      <alignment vertical="center"/>
    </xf>
    <xf numFmtId="0" fontId="16" fillId="33" borderId="11" xfId="0" applyNumberFormat="1" applyFont="1" applyFill="1" applyBorder="1" applyAlignment="1">
      <alignment horizontal="center" vertical="center" wrapText="1"/>
    </xf>
    <xf numFmtId="0" fontId="16" fillId="33" borderId="9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20" fillId="33" borderId="9" xfId="69" applyFont="1" applyFill="1" applyBorder="1" applyAlignment="1">
      <alignment horizontal="left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176" fontId="0" fillId="34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center" wrapText="1"/>
    </xf>
    <xf numFmtId="176" fontId="2" fillId="34" borderId="9" xfId="0" applyNumberFormat="1" applyFont="1" applyFill="1" applyBorder="1" applyAlignment="1">
      <alignment horizontal="center" vertical="center" wrapText="1"/>
    </xf>
    <xf numFmtId="0" fontId="1" fillId="34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34" borderId="9" xfId="0" applyNumberFormat="1" applyFill="1" applyBorder="1" applyAlignment="1">
      <alignment horizontal="center" vertical="center"/>
    </xf>
    <xf numFmtId="176" fontId="0" fillId="34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65" fillId="0" borderId="9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0" fillId="33" borderId="0" xfId="0" applyNumberFormat="1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177" fontId="0" fillId="33" borderId="0" xfId="0" applyNumberFormat="1" applyFont="1" applyFill="1" applyAlignment="1">
      <alignment vertical="center"/>
    </xf>
    <xf numFmtId="176" fontId="0" fillId="33" borderId="0" xfId="0" applyNumberFormat="1" applyFont="1" applyFill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176" fontId="2" fillId="33" borderId="0" xfId="0" applyNumberFormat="1" applyFont="1" applyFill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177" fontId="1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/>
    </xf>
    <xf numFmtId="177" fontId="2" fillId="33" borderId="9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vertical="center" wrapText="1"/>
    </xf>
    <xf numFmtId="0" fontId="21" fillId="0" borderId="0" xfId="0" applyFont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6 9" xfId="62"/>
    <cellStyle name="60% - 强调文字颜色 6" xfId="63"/>
    <cellStyle name="常规 19" xfId="64"/>
    <cellStyle name="常规 15" xfId="65"/>
    <cellStyle name="常规 18" xfId="66"/>
    <cellStyle name="常规 18 2" xfId="67"/>
    <cellStyle name="常规 10 2 2 2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19968;&#25209;&#35843;&#21058;\#&#35843;&#21058;&#25346;&#32593;&#20844;&#31034;\&#40644;&#37329;\YZ_SYTJ_SBMCJ_120029891\YZ_SYTJ_SBMCJ_120029891.dbf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19968;&#25209;&#35843;&#21058;\#&#35843;&#21058;&#25346;&#32593;&#20844;&#31034;\&#22806;&#35821;&#33021;&#21147;&#27979;&#35797;&#25104;&#32489;&#27719;&#24635;&#3492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19968;&#25209;&#35843;&#21058;\#&#35843;&#21058;&#25346;&#32593;&#20844;&#31034;\&#32479;&#20998;&#34920;&#65288;&#25968;&#2339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19968;&#25209;&#35843;&#21058;\#&#35843;&#21058;&#25346;&#32593;&#20844;&#31034;\&#21021;&#35797;&#25104;&#32489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19968;&#25209;&#35843;&#21058;\#&#35843;&#21058;&#25346;&#32593;&#20844;&#31034;\&#22806;&#35821;&#33021;&#21147;&#27979;&#35797;&#65288;&#21475;&#35821;&#65289;&#25104;&#32489;&#27719;&#24635;&#34920;&#65288;&#30005;&#23376;&#20449;&#24687;&#6528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19968;&#25209;&#35843;&#21058;\#&#35843;&#21058;&#25346;&#32593;&#20844;&#31034;\&#19987;&#19994;&#22522;&#30784;&#27979;&#35797;&#32479;&#20998;&#34920;1&#65288;&#30005;&#23376;&#20449;&#2468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19968;&#25209;&#35843;&#21058;\#&#35843;&#21058;&#25346;&#32593;&#20844;&#31034;\&#32508;&#21512;&#33021;&#21147;&#27979;&#35797;&#32479;&#20998;&#34920;1&#65288;&#30005;&#23376;&#20449;&#2468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Z_SYTJ_SBMCJ_120029891"/>
      <sheetName val="Sheet1"/>
      <sheetName val="Sheet2"/>
    </sheetNames>
    <sheetDataSet>
      <sheetData sheetId="2">
        <row r="19">
          <cell r="A19" t="str">
            <v>牛蒙慧</v>
          </cell>
          <cell r="B19" t="str">
            <v>数学</v>
          </cell>
          <cell r="C19">
            <v>329</v>
          </cell>
        </row>
        <row r="20">
          <cell r="A20" t="str">
            <v>黄自然</v>
          </cell>
          <cell r="B20" t="str">
            <v>数学</v>
          </cell>
          <cell r="C20">
            <v>335</v>
          </cell>
        </row>
        <row r="21">
          <cell r="A21" t="str">
            <v>陈宏</v>
          </cell>
          <cell r="B21" t="str">
            <v>数学</v>
          </cell>
          <cell r="C21">
            <v>354</v>
          </cell>
        </row>
        <row r="22">
          <cell r="A22" t="str">
            <v>谭叶</v>
          </cell>
          <cell r="B22" t="str">
            <v>数学</v>
          </cell>
          <cell r="C22">
            <v>328</v>
          </cell>
        </row>
        <row r="23">
          <cell r="A23" t="str">
            <v>汪志超</v>
          </cell>
          <cell r="B23" t="str">
            <v>数学</v>
          </cell>
          <cell r="C23">
            <v>338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学"/>
      <sheetName val="数据智能分析与应用"/>
      <sheetName val="控制科学与工程"/>
    </sheetNames>
    <sheetDataSet>
      <sheetData sheetId="0">
        <row r="3">
          <cell r="B3" t="str">
            <v>汪志超</v>
          </cell>
          <cell r="C3" t="str">
            <v>数学</v>
          </cell>
          <cell r="D3">
            <v>37</v>
          </cell>
          <cell r="E3">
            <v>36</v>
          </cell>
          <cell r="F3">
            <v>36.5</v>
          </cell>
        </row>
        <row r="4">
          <cell r="B4" t="str">
            <v>牛蒙慧</v>
          </cell>
          <cell r="C4" t="str">
            <v>数学</v>
          </cell>
          <cell r="D4">
            <v>36</v>
          </cell>
          <cell r="E4">
            <v>37</v>
          </cell>
          <cell r="F4">
            <v>36.5</v>
          </cell>
        </row>
        <row r="5">
          <cell r="B5" t="str">
            <v>黄自然</v>
          </cell>
          <cell r="C5" t="str">
            <v>数学</v>
          </cell>
          <cell r="D5">
            <v>44</v>
          </cell>
          <cell r="E5">
            <v>45</v>
          </cell>
          <cell r="F5">
            <v>44.5</v>
          </cell>
        </row>
        <row r="6">
          <cell r="B6" t="str">
            <v>陈宏</v>
          </cell>
          <cell r="C6" t="str">
            <v>数学</v>
          </cell>
          <cell r="D6">
            <v>45</v>
          </cell>
          <cell r="E6">
            <v>46</v>
          </cell>
          <cell r="F6">
            <v>45.5</v>
          </cell>
        </row>
        <row r="7">
          <cell r="B7" t="str">
            <v>谭叶</v>
          </cell>
          <cell r="C7" t="str">
            <v>数学</v>
          </cell>
          <cell r="D7">
            <v>40</v>
          </cell>
          <cell r="E7">
            <v>41</v>
          </cell>
          <cell r="F7">
            <v>40.5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专业基础"/>
      <sheetName val="综合能力"/>
      <sheetName val="Sheet3"/>
    </sheetNames>
    <sheetDataSet>
      <sheetData sheetId="0">
        <row r="4">
          <cell r="B4" t="str">
            <v>汪志超</v>
          </cell>
          <cell r="C4">
            <v>75</v>
          </cell>
          <cell r="D4">
            <v>30</v>
          </cell>
          <cell r="E4">
            <v>65</v>
          </cell>
          <cell r="F4">
            <v>65</v>
          </cell>
          <cell r="G4">
            <v>62</v>
          </cell>
          <cell r="H4">
            <v>60</v>
          </cell>
          <cell r="I4">
            <v>70</v>
          </cell>
          <cell r="J4">
            <v>61</v>
          </cell>
        </row>
        <row r="5">
          <cell r="B5" t="str">
            <v>黄自然</v>
          </cell>
          <cell r="C5">
            <v>80</v>
          </cell>
          <cell r="D5">
            <v>75</v>
          </cell>
          <cell r="E5">
            <v>76</v>
          </cell>
          <cell r="F5">
            <v>70</v>
          </cell>
          <cell r="G5">
            <v>82</v>
          </cell>
          <cell r="H5">
            <v>65</v>
          </cell>
          <cell r="I5">
            <v>78</v>
          </cell>
          <cell r="J5">
            <v>75.14285714285714</v>
          </cell>
        </row>
        <row r="6">
          <cell r="B6" t="str">
            <v>牛蒙慧</v>
          </cell>
          <cell r="C6">
            <v>95</v>
          </cell>
          <cell r="D6">
            <v>95</v>
          </cell>
          <cell r="E6">
            <v>90</v>
          </cell>
          <cell r="F6">
            <v>91</v>
          </cell>
          <cell r="G6">
            <v>90</v>
          </cell>
          <cell r="H6">
            <v>92</v>
          </cell>
          <cell r="I6">
            <v>90</v>
          </cell>
          <cell r="J6">
            <v>91.85714285714286</v>
          </cell>
        </row>
        <row r="7">
          <cell r="B7" t="str">
            <v>陈宏</v>
          </cell>
          <cell r="C7">
            <v>87</v>
          </cell>
          <cell r="D7">
            <v>85</v>
          </cell>
          <cell r="E7">
            <v>90</v>
          </cell>
          <cell r="F7">
            <v>92</v>
          </cell>
          <cell r="G7">
            <v>90</v>
          </cell>
          <cell r="H7">
            <v>86</v>
          </cell>
          <cell r="I7">
            <v>88</v>
          </cell>
          <cell r="J7">
            <v>88.28571428571429</v>
          </cell>
        </row>
        <row r="8">
          <cell r="B8" t="str">
            <v>谭叶</v>
          </cell>
          <cell r="C8">
            <v>92</v>
          </cell>
          <cell r="D8">
            <v>91</v>
          </cell>
          <cell r="E8">
            <v>91</v>
          </cell>
          <cell r="F8">
            <v>95</v>
          </cell>
          <cell r="G8">
            <v>89</v>
          </cell>
          <cell r="H8">
            <v>70</v>
          </cell>
          <cell r="I8">
            <v>85</v>
          </cell>
          <cell r="J8">
            <v>87.57142857142857</v>
          </cell>
        </row>
      </sheetData>
      <sheetData sheetId="1">
        <row r="4">
          <cell r="B4" t="str">
            <v>汪志超</v>
          </cell>
          <cell r="C4">
            <v>75</v>
          </cell>
          <cell r="D4">
            <v>30</v>
          </cell>
          <cell r="E4">
            <v>65</v>
          </cell>
          <cell r="F4">
            <v>76</v>
          </cell>
          <cell r="G4">
            <v>63</v>
          </cell>
          <cell r="H4">
            <v>60</v>
          </cell>
          <cell r="I4">
            <v>75</v>
          </cell>
          <cell r="J4">
            <v>63.42857142857143</v>
          </cell>
        </row>
        <row r="5">
          <cell r="B5" t="str">
            <v>黄自然</v>
          </cell>
          <cell r="C5">
            <v>80</v>
          </cell>
          <cell r="D5">
            <v>70</v>
          </cell>
          <cell r="E5">
            <v>70</v>
          </cell>
          <cell r="F5">
            <v>70</v>
          </cell>
          <cell r="G5">
            <v>83</v>
          </cell>
          <cell r="H5">
            <v>65</v>
          </cell>
          <cell r="I5">
            <v>80</v>
          </cell>
          <cell r="J5">
            <v>74</v>
          </cell>
        </row>
        <row r="6">
          <cell r="B6" t="str">
            <v>牛蒙慧</v>
          </cell>
          <cell r="C6">
            <v>95</v>
          </cell>
          <cell r="D6">
            <v>85</v>
          </cell>
          <cell r="E6">
            <v>85</v>
          </cell>
          <cell r="F6">
            <v>90</v>
          </cell>
          <cell r="G6">
            <v>82</v>
          </cell>
          <cell r="H6">
            <v>93</v>
          </cell>
          <cell r="I6">
            <v>85</v>
          </cell>
          <cell r="J6">
            <v>87.85714285714286</v>
          </cell>
        </row>
        <row r="7">
          <cell r="B7" t="str">
            <v>陈宏</v>
          </cell>
          <cell r="C7">
            <v>88</v>
          </cell>
          <cell r="D7">
            <v>90</v>
          </cell>
          <cell r="E7">
            <v>95</v>
          </cell>
          <cell r="F7">
            <v>93</v>
          </cell>
          <cell r="G7">
            <v>95</v>
          </cell>
          <cell r="H7">
            <v>87</v>
          </cell>
          <cell r="I7">
            <v>95</v>
          </cell>
          <cell r="J7">
            <v>91.85714285714286</v>
          </cell>
        </row>
        <row r="8">
          <cell r="B8" t="str">
            <v>谭叶</v>
          </cell>
          <cell r="C8">
            <v>91</v>
          </cell>
          <cell r="D8">
            <v>92</v>
          </cell>
          <cell r="E8">
            <v>90</v>
          </cell>
          <cell r="F8">
            <v>96</v>
          </cell>
          <cell r="G8">
            <v>80</v>
          </cell>
          <cell r="H8">
            <v>72</v>
          </cell>
          <cell r="I8">
            <v>92</v>
          </cell>
          <cell r="J8">
            <v>87.57142857142857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谭芊芊</v>
          </cell>
          <cell r="C2">
            <v>356</v>
          </cell>
        </row>
        <row r="3">
          <cell r="B3" t="str">
            <v>张雅暄</v>
          </cell>
          <cell r="C3">
            <v>341</v>
          </cell>
        </row>
        <row r="4">
          <cell r="B4" t="str">
            <v>王海涛</v>
          </cell>
          <cell r="C4">
            <v>358</v>
          </cell>
        </row>
        <row r="5">
          <cell r="B5" t="str">
            <v>张志轩</v>
          </cell>
          <cell r="C5">
            <v>347</v>
          </cell>
        </row>
        <row r="6">
          <cell r="B6" t="str">
            <v>邱路鹏</v>
          </cell>
          <cell r="C6">
            <v>363</v>
          </cell>
        </row>
        <row r="7">
          <cell r="B7" t="str">
            <v>谢曙辉</v>
          </cell>
          <cell r="C7">
            <v>349</v>
          </cell>
        </row>
        <row r="8">
          <cell r="B8" t="str">
            <v>唐诗洲</v>
          </cell>
          <cell r="C8">
            <v>349</v>
          </cell>
        </row>
        <row r="9">
          <cell r="B9" t="str">
            <v>刘阳</v>
          </cell>
          <cell r="C9">
            <v>356</v>
          </cell>
        </row>
        <row r="10">
          <cell r="B10" t="str">
            <v>谢富强</v>
          </cell>
          <cell r="C10">
            <v>339</v>
          </cell>
        </row>
        <row r="11">
          <cell r="B11" t="str">
            <v>谭重鉴</v>
          </cell>
          <cell r="C11">
            <v>358</v>
          </cell>
        </row>
        <row r="12">
          <cell r="B12" t="str">
            <v>陈松</v>
          </cell>
          <cell r="C12">
            <v>340</v>
          </cell>
        </row>
        <row r="13">
          <cell r="B13" t="str">
            <v>温博海</v>
          </cell>
          <cell r="C13">
            <v>342</v>
          </cell>
        </row>
        <row r="14">
          <cell r="B14" t="str">
            <v>张迈</v>
          </cell>
          <cell r="C14">
            <v>340</v>
          </cell>
        </row>
        <row r="15">
          <cell r="B15" t="str">
            <v>周犇犇</v>
          </cell>
          <cell r="C15">
            <v>344</v>
          </cell>
        </row>
        <row r="16">
          <cell r="B16" t="str">
            <v>周晓康</v>
          </cell>
          <cell r="C16">
            <v>357</v>
          </cell>
        </row>
        <row r="17">
          <cell r="B17" t="str">
            <v>胡鹏程</v>
          </cell>
          <cell r="C17">
            <v>345</v>
          </cell>
        </row>
        <row r="18">
          <cell r="B18" t="str">
            <v>王达</v>
          </cell>
          <cell r="C18">
            <v>353</v>
          </cell>
        </row>
        <row r="19">
          <cell r="B19" t="str">
            <v>刘明雪</v>
          </cell>
          <cell r="C19">
            <v>352</v>
          </cell>
        </row>
        <row r="20">
          <cell r="B20" t="str">
            <v>欧阳长炜</v>
          </cell>
          <cell r="C20">
            <v>340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3">
          <cell r="C3" t="str">
            <v>谭芊芊</v>
          </cell>
          <cell r="D3">
            <v>32</v>
          </cell>
          <cell r="E3">
            <v>34</v>
          </cell>
          <cell r="F3">
            <v>33</v>
          </cell>
        </row>
        <row r="4">
          <cell r="C4" t="str">
            <v>欧阳长炜</v>
          </cell>
          <cell r="D4">
            <v>42.5</v>
          </cell>
          <cell r="E4">
            <v>40</v>
          </cell>
          <cell r="F4">
            <v>41.25</v>
          </cell>
        </row>
        <row r="5">
          <cell r="C5" t="str">
            <v>张志轩</v>
          </cell>
          <cell r="D5">
            <v>39</v>
          </cell>
          <cell r="E5">
            <v>39</v>
          </cell>
          <cell r="F5">
            <v>39</v>
          </cell>
        </row>
        <row r="6">
          <cell r="C6" t="str">
            <v>唐诗洲</v>
          </cell>
          <cell r="D6">
            <v>32.5</v>
          </cell>
          <cell r="E6">
            <v>34</v>
          </cell>
          <cell r="F6">
            <v>33.25</v>
          </cell>
        </row>
        <row r="7">
          <cell r="C7" t="str">
            <v>张雅暄</v>
          </cell>
          <cell r="D7">
            <v>0</v>
          </cell>
          <cell r="E7">
            <v>0</v>
          </cell>
          <cell r="F7">
            <v>0</v>
          </cell>
        </row>
        <row r="8">
          <cell r="C8" t="str">
            <v>王海涛</v>
          </cell>
          <cell r="D8">
            <v>33.5</v>
          </cell>
          <cell r="E8">
            <v>34</v>
          </cell>
          <cell r="F8">
            <v>33.75</v>
          </cell>
        </row>
        <row r="9">
          <cell r="C9" t="str">
            <v>谢曙辉</v>
          </cell>
          <cell r="D9">
            <v>40</v>
          </cell>
          <cell r="E9">
            <v>39</v>
          </cell>
          <cell r="F9">
            <v>39.5</v>
          </cell>
        </row>
        <row r="10">
          <cell r="C10" t="str">
            <v>谭重鉴</v>
          </cell>
          <cell r="D10">
            <v>0</v>
          </cell>
          <cell r="E10">
            <v>0</v>
          </cell>
          <cell r="F10">
            <v>0</v>
          </cell>
        </row>
        <row r="11">
          <cell r="C11" t="str">
            <v>谢富强</v>
          </cell>
          <cell r="D11">
            <v>43.5</v>
          </cell>
          <cell r="E11">
            <v>42</v>
          </cell>
          <cell r="F11">
            <v>42.75</v>
          </cell>
        </row>
        <row r="12">
          <cell r="C12" t="str">
            <v>刘阳</v>
          </cell>
          <cell r="D12">
            <v>0</v>
          </cell>
          <cell r="E12">
            <v>0</v>
          </cell>
          <cell r="F12">
            <v>0</v>
          </cell>
        </row>
        <row r="13">
          <cell r="C13" t="str">
            <v>邱路鹏</v>
          </cell>
          <cell r="D13">
            <v>47.5</v>
          </cell>
          <cell r="E13">
            <v>43</v>
          </cell>
          <cell r="F13">
            <v>45.25</v>
          </cell>
        </row>
        <row r="14">
          <cell r="C14" t="str">
            <v>陈松</v>
          </cell>
          <cell r="D14">
            <v>44.5</v>
          </cell>
          <cell r="E14">
            <v>42</v>
          </cell>
          <cell r="F14">
            <v>43.25</v>
          </cell>
        </row>
        <row r="15">
          <cell r="C15" t="str">
            <v>周犇犇</v>
          </cell>
          <cell r="D15">
            <v>42</v>
          </cell>
          <cell r="E15">
            <v>37</v>
          </cell>
          <cell r="F15">
            <v>39.5</v>
          </cell>
        </row>
        <row r="16">
          <cell r="C16" t="str">
            <v>温博海</v>
          </cell>
          <cell r="D16">
            <v>43</v>
          </cell>
          <cell r="E16">
            <v>40</v>
          </cell>
          <cell r="F16">
            <v>41.5</v>
          </cell>
        </row>
        <row r="17">
          <cell r="C17" t="str">
            <v>张迈</v>
          </cell>
          <cell r="D17">
            <v>41.5</v>
          </cell>
          <cell r="E17">
            <v>40</v>
          </cell>
          <cell r="F17">
            <v>40.75</v>
          </cell>
        </row>
        <row r="18">
          <cell r="C18" t="str">
            <v>胡鹏程</v>
          </cell>
          <cell r="D18">
            <v>47</v>
          </cell>
          <cell r="E18">
            <v>39</v>
          </cell>
          <cell r="F18">
            <v>43</v>
          </cell>
        </row>
        <row r="19">
          <cell r="C19" t="str">
            <v>刘明雪</v>
          </cell>
          <cell r="D19">
            <v>32.5</v>
          </cell>
          <cell r="E19">
            <v>36</v>
          </cell>
          <cell r="F19">
            <v>34.25</v>
          </cell>
        </row>
        <row r="20">
          <cell r="C20" t="str">
            <v>王达</v>
          </cell>
          <cell r="D20">
            <v>30</v>
          </cell>
          <cell r="E20">
            <v>32</v>
          </cell>
          <cell r="F20">
            <v>31</v>
          </cell>
        </row>
        <row r="21">
          <cell r="C21" t="str">
            <v>周晓康</v>
          </cell>
          <cell r="D21">
            <v>44.5</v>
          </cell>
          <cell r="E21">
            <v>38</v>
          </cell>
          <cell r="F21">
            <v>41.25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胡鹏程</v>
          </cell>
          <cell r="D4">
            <v>76</v>
          </cell>
          <cell r="E4">
            <v>80</v>
          </cell>
          <cell r="F4">
            <v>75</v>
          </cell>
          <cell r="G4">
            <v>88</v>
          </cell>
          <cell r="H4">
            <v>80</v>
          </cell>
          <cell r="I4">
            <v>79.8</v>
          </cell>
        </row>
        <row r="5">
          <cell r="C5" t="str">
            <v>张志轩</v>
          </cell>
          <cell r="D5">
            <v>90</v>
          </cell>
          <cell r="E5">
            <v>95</v>
          </cell>
          <cell r="F5">
            <v>90</v>
          </cell>
          <cell r="G5">
            <v>95</v>
          </cell>
          <cell r="H5">
            <v>92</v>
          </cell>
          <cell r="I5">
            <v>92.4</v>
          </cell>
        </row>
        <row r="6">
          <cell r="C6" t="str">
            <v>刘阳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周晓康</v>
          </cell>
          <cell r="D7">
            <v>77</v>
          </cell>
          <cell r="E7">
            <v>75</v>
          </cell>
          <cell r="F7">
            <v>78</v>
          </cell>
          <cell r="G7">
            <v>75</v>
          </cell>
          <cell r="H7">
            <v>70</v>
          </cell>
          <cell r="I7">
            <v>75</v>
          </cell>
        </row>
        <row r="8">
          <cell r="C8" t="str">
            <v>张迈</v>
          </cell>
          <cell r="D8">
            <v>80</v>
          </cell>
          <cell r="E8">
            <v>80</v>
          </cell>
          <cell r="F8">
            <v>77</v>
          </cell>
          <cell r="G8">
            <v>84</v>
          </cell>
          <cell r="H8">
            <v>80</v>
          </cell>
          <cell r="I8">
            <v>80.2</v>
          </cell>
        </row>
        <row r="9">
          <cell r="C9" t="str">
            <v>王海涛</v>
          </cell>
          <cell r="D9">
            <v>80</v>
          </cell>
          <cell r="E9">
            <v>85</v>
          </cell>
          <cell r="F9">
            <v>81</v>
          </cell>
          <cell r="G9">
            <v>90</v>
          </cell>
          <cell r="H9">
            <v>80</v>
          </cell>
          <cell r="I9">
            <v>83.2</v>
          </cell>
        </row>
        <row r="10">
          <cell r="C10" t="str">
            <v>周犇犇</v>
          </cell>
          <cell r="D10">
            <v>82</v>
          </cell>
          <cell r="E10">
            <v>86</v>
          </cell>
          <cell r="F10">
            <v>83</v>
          </cell>
          <cell r="G10">
            <v>80</v>
          </cell>
          <cell r="H10">
            <v>82</v>
          </cell>
          <cell r="I10">
            <v>82.6</v>
          </cell>
        </row>
        <row r="11">
          <cell r="C11" t="str">
            <v>张雅暄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谢富强</v>
          </cell>
          <cell r="D12">
            <v>83</v>
          </cell>
          <cell r="E12">
            <v>92</v>
          </cell>
          <cell r="F12">
            <v>84</v>
          </cell>
          <cell r="G12">
            <v>93</v>
          </cell>
          <cell r="H12">
            <v>85</v>
          </cell>
          <cell r="I12">
            <v>87.4</v>
          </cell>
        </row>
        <row r="13">
          <cell r="C13" t="str">
            <v>刘明雪</v>
          </cell>
          <cell r="D13">
            <v>76</v>
          </cell>
          <cell r="E13">
            <v>86</v>
          </cell>
          <cell r="F13">
            <v>80</v>
          </cell>
          <cell r="G13">
            <v>76</v>
          </cell>
          <cell r="H13">
            <v>80</v>
          </cell>
          <cell r="I13">
            <v>79.6</v>
          </cell>
        </row>
        <row r="14">
          <cell r="C14" t="str">
            <v>谭重鉴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唐诗洲</v>
          </cell>
          <cell r="D15">
            <v>85</v>
          </cell>
          <cell r="E15">
            <v>85</v>
          </cell>
          <cell r="F15">
            <v>85</v>
          </cell>
          <cell r="G15">
            <v>90</v>
          </cell>
          <cell r="H15">
            <v>88</v>
          </cell>
          <cell r="I15">
            <v>86.6</v>
          </cell>
        </row>
        <row r="16">
          <cell r="C16" t="str">
            <v>欧阳长炜</v>
          </cell>
          <cell r="D16">
            <v>82</v>
          </cell>
          <cell r="E16">
            <v>95</v>
          </cell>
          <cell r="F16">
            <v>80</v>
          </cell>
          <cell r="G16">
            <v>90</v>
          </cell>
          <cell r="H16">
            <v>90</v>
          </cell>
          <cell r="I16">
            <v>87.4</v>
          </cell>
        </row>
        <row r="17">
          <cell r="C17" t="str">
            <v>谭芊芊</v>
          </cell>
          <cell r="D17">
            <v>87</v>
          </cell>
          <cell r="E17">
            <v>90</v>
          </cell>
          <cell r="F17">
            <v>86</v>
          </cell>
          <cell r="G17">
            <v>86</v>
          </cell>
          <cell r="H17">
            <v>88</v>
          </cell>
          <cell r="I17">
            <v>87.4</v>
          </cell>
        </row>
        <row r="18">
          <cell r="C18" t="str">
            <v>王达</v>
          </cell>
          <cell r="D18">
            <v>81</v>
          </cell>
          <cell r="E18">
            <v>80</v>
          </cell>
          <cell r="F18">
            <v>80</v>
          </cell>
          <cell r="G18">
            <v>89</v>
          </cell>
          <cell r="H18">
            <v>85</v>
          </cell>
          <cell r="I18">
            <v>83</v>
          </cell>
        </row>
        <row r="19">
          <cell r="C19" t="str">
            <v>邱路鹏</v>
          </cell>
          <cell r="D19">
            <v>76</v>
          </cell>
          <cell r="E19">
            <v>85</v>
          </cell>
          <cell r="F19">
            <v>73</v>
          </cell>
          <cell r="G19">
            <v>76</v>
          </cell>
          <cell r="H19">
            <v>80</v>
          </cell>
          <cell r="I19">
            <v>78</v>
          </cell>
        </row>
        <row r="20">
          <cell r="C20" t="str">
            <v>温博海</v>
          </cell>
          <cell r="D20">
            <v>77</v>
          </cell>
          <cell r="E20">
            <v>90</v>
          </cell>
          <cell r="F20">
            <v>76</v>
          </cell>
          <cell r="G20">
            <v>87</v>
          </cell>
          <cell r="H20">
            <v>82</v>
          </cell>
          <cell r="I20">
            <v>82.4</v>
          </cell>
        </row>
        <row r="21">
          <cell r="C21" t="str">
            <v>谢曙辉</v>
          </cell>
          <cell r="D21">
            <v>77</v>
          </cell>
          <cell r="E21">
            <v>85</v>
          </cell>
          <cell r="F21">
            <v>76</v>
          </cell>
          <cell r="G21">
            <v>89</v>
          </cell>
          <cell r="H21">
            <v>78</v>
          </cell>
          <cell r="I21">
            <v>81</v>
          </cell>
        </row>
        <row r="22">
          <cell r="C22" t="str">
            <v>陈松</v>
          </cell>
          <cell r="D22">
            <v>75</v>
          </cell>
          <cell r="E22">
            <v>90</v>
          </cell>
          <cell r="F22">
            <v>72</v>
          </cell>
          <cell r="G22">
            <v>80</v>
          </cell>
          <cell r="H22">
            <v>86</v>
          </cell>
          <cell r="I22">
            <v>80.6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胡鹏程</v>
          </cell>
          <cell r="D4">
            <v>80</v>
          </cell>
          <cell r="E4">
            <v>85</v>
          </cell>
          <cell r="F4">
            <v>80</v>
          </cell>
          <cell r="G4">
            <v>90</v>
          </cell>
          <cell r="H4">
            <v>78</v>
          </cell>
          <cell r="I4">
            <v>82.6</v>
          </cell>
        </row>
        <row r="5">
          <cell r="C5" t="str">
            <v>张志轩</v>
          </cell>
          <cell r="D5">
            <v>81</v>
          </cell>
          <cell r="E5">
            <v>95</v>
          </cell>
          <cell r="F5">
            <v>80</v>
          </cell>
          <cell r="G5">
            <v>92</v>
          </cell>
          <cell r="H5">
            <v>90</v>
          </cell>
          <cell r="I5">
            <v>87.6</v>
          </cell>
        </row>
        <row r="6">
          <cell r="C6" t="str">
            <v>刘阳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周晓康</v>
          </cell>
          <cell r="D7">
            <v>79</v>
          </cell>
          <cell r="E7">
            <v>70</v>
          </cell>
          <cell r="F7">
            <v>75</v>
          </cell>
          <cell r="G7">
            <v>70</v>
          </cell>
          <cell r="H7">
            <v>70</v>
          </cell>
          <cell r="I7">
            <v>72.8</v>
          </cell>
        </row>
        <row r="8">
          <cell r="C8" t="str">
            <v>张迈</v>
          </cell>
          <cell r="D8">
            <v>80</v>
          </cell>
          <cell r="E8">
            <v>82</v>
          </cell>
          <cell r="F8">
            <v>72</v>
          </cell>
          <cell r="G8">
            <v>72</v>
          </cell>
          <cell r="H8">
            <v>75</v>
          </cell>
          <cell r="I8">
            <v>76.2</v>
          </cell>
        </row>
        <row r="9">
          <cell r="C9" t="str">
            <v>王海涛</v>
          </cell>
          <cell r="D9">
            <v>79</v>
          </cell>
          <cell r="E9">
            <v>95</v>
          </cell>
          <cell r="F9">
            <v>78</v>
          </cell>
          <cell r="G9">
            <v>92</v>
          </cell>
          <cell r="H9">
            <v>85</v>
          </cell>
          <cell r="I9">
            <v>85.8</v>
          </cell>
        </row>
        <row r="10">
          <cell r="C10" t="str">
            <v>周犇犇</v>
          </cell>
          <cell r="D10">
            <v>75</v>
          </cell>
          <cell r="E10">
            <v>80</v>
          </cell>
          <cell r="F10">
            <v>76</v>
          </cell>
          <cell r="G10">
            <v>76</v>
          </cell>
          <cell r="H10">
            <v>75</v>
          </cell>
          <cell r="I10">
            <v>76.4</v>
          </cell>
        </row>
        <row r="11">
          <cell r="C11" t="str">
            <v>张雅暄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谢富强</v>
          </cell>
          <cell r="D12">
            <v>75</v>
          </cell>
          <cell r="E12">
            <v>90</v>
          </cell>
          <cell r="F12">
            <v>74</v>
          </cell>
          <cell r="G12">
            <v>78</v>
          </cell>
          <cell r="H12">
            <v>82</v>
          </cell>
          <cell r="I12">
            <v>79.8</v>
          </cell>
        </row>
        <row r="13">
          <cell r="C13" t="str">
            <v>刘明雪</v>
          </cell>
          <cell r="D13">
            <v>73</v>
          </cell>
          <cell r="E13">
            <v>85</v>
          </cell>
          <cell r="F13">
            <v>73</v>
          </cell>
          <cell r="G13">
            <v>84</v>
          </cell>
          <cell r="H13">
            <v>78</v>
          </cell>
          <cell r="I13">
            <v>78.6</v>
          </cell>
        </row>
        <row r="14">
          <cell r="C14" t="str">
            <v>谭重鉴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唐诗洲</v>
          </cell>
          <cell r="D15">
            <v>81</v>
          </cell>
          <cell r="E15">
            <v>80</v>
          </cell>
          <cell r="F15">
            <v>75</v>
          </cell>
          <cell r="G15">
            <v>87</v>
          </cell>
          <cell r="H15">
            <v>78</v>
          </cell>
          <cell r="I15">
            <v>80.2</v>
          </cell>
        </row>
        <row r="16">
          <cell r="C16" t="str">
            <v>欧阳长炜</v>
          </cell>
          <cell r="D16">
            <v>88</v>
          </cell>
          <cell r="E16">
            <v>96</v>
          </cell>
          <cell r="F16">
            <v>85</v>
          </cell>
          <cell r="G16">
            <v>94</v>
          </cell>
          <cell r="H16">
            <v>92</v>
          </cell>
          <cell r="I16">
            <v>91</v>
          </cell>
        </row>
        <row r="17">
          <cell r="C17" t="str">
            <v>谭芊芊</v>
          </cell>
          <cell r="D17">
            <v>87</v>
          </cell>
          <cell r="E17">
            <v>90</v>
          </cell>
          <cell r="F17">
            <v>82</v>
          </cell>
          <cell r="G17">
            <v>84</v>
          </cell>
          <cell r="H17">
            <v>88</v>
          </cell>
          <cell r="I17">
            <v>86.2</v>
          </cell>
        </row>
        <row r="18">
          <cell r="C18" t="str">
            <v>王达</v>
          </cell>
          <cell r="D18">
            <v>73</v>
          </cell>
          <cell r="E18">
            <v>76</v>
          </cell>
          <cell r="F18">
            <v>73</v>
          </cell>
          <cell r="G18">
            <v>73</v>
          </cell>
          <cell r="H18">
            <v>75</v>
          </cell>
          <cell r="I18">
            <v>74</v>
          </cell>
        </row>
        <row r="19">
          <cell r="C19" t="str">
            <v>邱路鹏</v>
          </cell>
          <cell r="D19">
            <v>77</v>
          </cell>
          <cell r="E19">
            <v>90</v>
          </cell>
          <cell r="F19">
            <v>76</v>
          </cell>
          <cell r="G19">
            <v>72</v>
          </cell>
          <cell r="H19">
            <v>75</v>
          </cell>
          <cell r="I19">
            <v>78</v>
          </cell>
        </row>
        <row r="20">
          <cell r="C20" t="str">
            <v>温博海</v>
          </cell>
          <cell r="D20">
            <v>75</v>
          </cell>
          <cell r="E20">
            <v>95</v>
          </cell>
          <cell r="F20">
            <v>73</v>
          </cell>
          <cell r="G20">
            <v>86</v>
          </cell>
          <cell r="H20">
            <v>90</v>
          </cell>
          <cell r="I20">
            <v>83.8</v>
          </cell>
        </row>
        <row r="21">
          <cell r="C21" t="str">
            <v>谢曙辉</v>
          </cell>
          <cell r="D21">
            <v>79</v>
          </cell>
          <cell r="E21">
            <v>89</v>
          </cell>
          <cell r="F21">
            <v>77</v>
          </cell>
          <cell r="G21">
            <v>90</v>
          </cell>
          <cell r="H21">
            <v>85</v>
          </cell>
          <cell r="I21">
            <v>84</v>
          </cell>
        </row>
        <row r="22">
          <cell r="C22" t="str">
            <v>陈松</v>
          </cell>
          <cell r="D22">
            <v>72</v>
          </cell>
          <cell r="E22">
            <v>85</v>
          </cell>
          <cell r="F22">
            <v>70</v>
          </cell>
          <cell r="G22">
            <v>75</v>
          </cell>
          <cell r="H22">
            <v>80</v>
          </cell>
          <cell r="I22">
            <v>76.4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="85" zoomScaleNormal="85" workbookViewId="0" topLeftCell="A1">
      <selection activeCell="A10" sqref="A10:IV11"/>
    </sheetView>
  </sheetViews>
  <sheetFormatPr defaultColWidth="9.00390625" defaultRowHeight="14.25"/>
  <cols>
    <col min="1" max="1" width="12.625" style="54" customWidth="1"/>
    <col min="2" max="2" width="14.25390625" style="252" customWidth="1"/>
    <col min="3" max="3" width="9.875" style="0" customWidth="1"/>
    <col min="4" max="4" width="5.625" style="0" customWidth="1"/>
    <col min="5" max="5" width="11.50390625" style="0" customWidth="1"/>
    <col min="6" max="6" width="10.875" style="0" customWidth="1"/>
    <col min="7" max="7" width="9.75390625" style="31" customWidth="1"/>
    <col min="8" max="8" width="16.375" style="31" customWidth="1"/>
    <col min="9" max="9" width="8.00390625" style="0" customWidth="1"/>
    <col min="10" max="10" width="8.50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11.875" style="0" customWidth="1"/>
    <col min="18" max="18" width="10.375" style="0" customWidth="1"/>
    <col min="19" max="19" width="5.125" style="0" customWidth="1"/>
    <col min="20" max="20" width="13.875" style="0" customWidth="1"/>
  </cols>
  <sheetData>
    <row r="1" spans="1:20" ht="30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29" customFormat="1" ht="27.75" customHeight="1">
      <c r="A2" s="56" t="s">
        <v>1</v>
      </c>
      <c r="B2" s="211" t="s">
        <v>2</v>
      </c>
      <c r="C2" s="57" t="s">
        <v>3</v>
      </c>
      <c r="D2" s="57" t="s">
        <v>4</v>
      </c>
      <c r="E2" s="34" t="s">
        <v>5</v>
      </c>
      <c r="F2" s="34"/>
      <c r="G2" s="58"/>
      <c r="H2" s="58"/>
      <c r="I2" s="64" t="s">
        <v>6</v>
      </c>
      <c r="J2" s="57" t="s">
        <v>7</v>
      </c>
      <c r="K2" s="57" t="s">
        <v>8</v>
      </c>
      <c r="L2" s="57" t="s">
        <v>9</v>
      </c>
      <c r="M2" s="57" t="s">
        <v>10</v>
      </c>
      <c r="N2" s="57" t="s">
        <v>11</v>
      </c>
      <c r="O2" s="57" t="s">
        <v>12</v>
      </c>
      <c r="P2" s="57" t="s">
        <v>13</v>
      </c>
      <c r="Q2" s="57" t="s">
        <v>14</v>
      </c>
      <c r="R2" s="57" t="s">
        <v>15</v>
      </c>
      <c r="S2" s="57" t="s">
        <v>16</v>
      </c>
      <c r="T2" s="68" t="s">
        <v>17</v>
      </c>
    </row>
    <row r="3" spans="1:20" ht="60.75" customHeight="1">
      <c r="A3" s="59"/>
      <c r="B3" s="253"/>
      <c r="C3" s="49"/>
      <c r="D3" s="49"/>
      <c r="E3" s="10" t="s">
        <v>18</v>
      </c>
      <c r="F3" s="10" t="s">
        <v>19</v>
      </c>
      <c r="G3" s="10" t="s">
        <v>20</v>
      </c>
      <c r="H3" s="10" t="s">
        <v>21</v>
      </c>
      <c r="I3" s="65"/>
      <c r="J3" s="49"/>
      <c r="K3" s="49"/>
      <c r="L3" s="49"/>
      <c r="M3" s="49"/>
      <c r="N3" s="49"/>
      <c r="O3" s="49"/>
      <c r="P3" s="49"/>
      <c r="Q3" s="49"/>
      <c r="R3" s="49"/>
      <c r="S3" s="49"/>
      <c r="T3" s="69"/>
    </row>
    <row r="4" spans="1:20" ht="29.25" customHeight="1">
      <c r="A4" s="139" t="s">
        <v>22</v>
      </c>
      <c r="B4" s="253" t="s">
        <v>23</v>
      </c>
      <c r="C4" s="49" t="s">
        <v>24</v>
      </c>
      <c r="D4" s="49">
        <v>333</v>
      </c>
      <c r="E4" s="15">
        <v>38.75</v>
      </c>
      <c r="F4" s="15">
        <v>85.8</v>
      </c>
      <c r="G4" s="15">
        <v>86</v>
      </c>
      <c r="H4" s="15">
        <f aca="true" t="shared" si="0" ref="H4:H13">E4+F4+G4</f>
        <v>210.55</v>
      </c>
      <c r="I4" s="254">
        <f aca="true" t="shared" si="1" ref="I4:I13">D4/5*0.7+H4/2.5*0.3</f>
        <v>71.886</v>
      </c>
      <c r="J4" s="49"/>
      <c r="K4" s="49"/>
      <c r="L4" s="49"/>
      <c r="M4" s="49"/>
      <c r="N4" s="49" t="s">
        <v>25</v>
      </c>
      <c r="O4" s="49">
        <v>1</v>
      </c>
      <c r="P4" s="49" t="s">
        <v>26</v>
      </c>
      <c r="Q4" s="49" t="s">
        <v>27</v>
      </c>
      <c r="R4" s="49"/>
      <c r="S4" s="49" t="s">
        <v>28</v>
      </c>
      <c r="T4" s="200"/>
    </row>
    <row r="5" spans="1:20" ht="30.75" customHeight="1">
      <c r="A5" s="139" t="s">
        <v>22</v>
      </c>
      <c r="B5" s="253" t="s">
        <v>29</v>
      </c>
      <c r="C5" s="49" t="s">
        <v>30</v>
      </c>
      <c r="D5" s="49">
        <v>337</v>
      </c>
      <c r="E5" s="15">
        <v>35.75</v>
      </c>
      <c r="F5" s="15">
        <v>84.8</v>
      </c>
      <c r="G5" s="15">
        <v>79</v>
      </c>
      <c r="H5" s="15">
        <f t="shared" si="0"/>
        <v>199.55</v>
      </c>
      <c r="I5" s="254">
        <f t="shared" si="1"/>
        <v>71.126</v>
      </c>
      <c r="J5" s="49"/>
      <c r="K5" s="49"/>
      <c r="L5" s="49"/>
      <c r="M5" s="49"/>
      <c r="N5" s="49" t="s">
        <v>25</v>
      </c>
      <c r="O5" s="49">
        <v>2</v>
      </c>
      <c r="P5" s="49" t="s">
        <v>26</v>
      </c>
      <c r="Q5" s="49" t="s">
        <v>27</v>
      </c>
      <c r="R5" s="49"/>
      <c r="S5" s="49" t="s">
        <v>28</v>
      </c>
      <c r="T5" s="200"/>
    </row>
    <row r="6" spans="1:20" ht="29.25" customHeight="1">
      <c r="A6" s="139" t="s">
        <v>22</v>
      </c>
      <c r="B6" s="253" t="s">
        <v>31</v>
      </c>
      <c r="C6" s="49" t="s">
        <v>32</v>
      </c>
      <c r="D6" s="49">
        <v>294</v>
      </c>
      <c r="E6" s="15">
        <v>41.25</v>
      </c>
      <c r="F6" s="15">
        <v>92.6</v>
      </c>
      <c r="G6" s="15">
        <v>90.4</v>
      </c>
      <c r="H6" s="15">
        <f t="shared" si="0"/>
        <v>224.25</v>
      </c>
      <c r="I6" s="254">
        <f t="shared" si="1"/>
        <v>68.07</v>
      </c>
      <c r="J6" s="49"/>
      <c r="K6" s="49"/>
      <c r="L6" s="49"/>
      <c r="M6" s="49"/>
      <c r="N6" s="49" t="s">
        <v>25</v>
      </c>
      <c r="O6" s="49">
        <v>3</v>
      </c>
      <c r="P6" s="49" t="s">
        <v>26</v>
      </c>
      <c r="Q6" s="49" t="s">
        <v>27</v>
      </c>
      <c r="R6" s="49"/>
      <c r="S6" s="49" t="s">
        <v>28</v>
      </c>
      <c r="T6" s="200"/>
    </row>
    <row r="7" spans="1:20" ht="29.25" customHeight="1">
      <c r="A7" s="139" t="s">
        <v>22</v>
      </c>
      <c r="B7" s="253" t="s">
        <v>33</v>
      </c>
      <c r="C7" s="49" t="s">
        <v>34</v>
      </c>
      <c r="D7" s="49">
        <v>295</v>
      </c>
      <c r="E7" s="15">
        <v>38</v>
      </c>
      <c r="F7" s="15">
        <v>93.2</v>
      </c>
      <c r="G7" s="15">
        <v>85.6</v>
      </c>
      <c r="H7" s="15">
        <f t="shared" si="0"/>
        <v>216.79999999999998</v>
      </c>
      <c r="I7" s="254">
        <f t="shared" si="1"/>
        <v>67.316</v>
      </c>
      <c r="J7" s="49"/>
      <c r="K7" s="49"/>
      <c r="L7" s="49"/>
      <c r="M7" s="49"/>
      <c r="N7" s="49" t="s">
        <v>25</v>
      </c>
      <c r="O7" s="49">
        <v>4</v>
      </c>
      <c r="P7" s="49" t="s">
        <v>26</v>
      </c>
      <c r="Q7" s="49" t="s">
        <v>27</v>
      </c>
      <c r="R7" s="49"/>
      <c r="S7" s="49" t="s">
        <v>28</v>
      </c>
      <c r="T7" s="200"/>
    </row>
    <row r="8" spans="1:20" ht="24.75" customHeight="1">
      <c r="A8" s="139" t="s">
        <v>22</v>
      </c>
      <c r="B8" s="253" t="s">
        <v>35</v>
      </c>
      <c r="C8" s="49" t="s">
        <v>36</v>
      </c>
      <c r="D8" s="49">
        <v>306</v>
      </c>
      <c r="E8" s="15">
        <v>39.25</v>
      </c>
      <c r="F8" s="15">
        <v>78</v>
      </c>
      <c r="G8" s="15">
        <v>86.4</v>
      </c>
      <c r="H8" s="15">
        <f t="shared" si="0"/>
        <v>203.65</v>
      </c>
      <c r="I8" s="254">
        <f t="shared" si="1"/>
        <v>67.27799999999999</v>
      </c>
      <c r="J8" s="49"/>
      <c r="K8" s="49"/>
      <c r="L8" s="49"/>
      <c r="M8" s="49"/>
      <c r="N8" s="49" t="s">
        <v>25</v>
      </c>
      <c r="O8" s="49">
        <v>5</v>
      </c>
      <c r="P8" s="49" t="s">
        <v>26</v>
      </c>
      <c r="Q8" s="49" t="s">
        <v>27</v>
      </c>
      <c r="R8" s="49"/>
      <c r="S8" s="49" t="s">
        <v>28</v>
      </c>
      <c r="T8" s="200"/>
    </row>
    <row r="9" spans="1:20" ht="27.75" customHeight="1">
      <c r="A9" s="139" t="s">
        <v>22</v>
      </c>
      <c r="B9" s="253" t="s">
        <v>37</v>
      </c>
      <c r="C9" s="49" t="s">
        <v>38</v>
      </c>
      <c r="D9" s="49">
        <v>306</v>
      </c>
      <c r="E9" s="15">
        <v>34.25</v>
      </c>
      <c r="F9" s="15">
        <v>87.4</v>
      </c>
      <c r="G9" s="15">
        <v>79.6</v>
      </c>
      <c r="H9" s="15">
        <f t="shared" si="0"/>
        <v>201.25</v>
      </c>
      <c r="I9" s="254">
        <f t="shared" si="1"/>
        <v>66.99</v>
      </c>
      <c r="J9" s="49"/>
      <c r="K9" s="49"/>
      <c r="L9" s="49"/>
      <c r="M9" s="49"/>
      <c r="N9" s="49" t="s">
        <v>25</v>
      </c>
      <c r="O9" s="49">
        <v>6</v>
      </c>
      <c r="P9" s="49" t="s">
        <v>26</v>
      </c>
      <c r="Q9" s="49" t="s">
        <v>27</v>
      </c>
      <c r="R9" s="49"/>
      <c r="S9" s="49" t="s">
        <v>28</v>
      </c>
      <c r="T9" s="200"/>
    </row>
    <row r="10" spans="1:20" ht="30" customHeight="1">
      <c r="A10" s="139" t="s">
        <v>22</v>
      </c>
      <c r="B10" s="253" t="s">
        <v>39</v>
      </c>
      <c r="C10" s="49" t="s">
        <v>40</v>
      </c>
      <c r="D10" s="49">
        <v>316</v>
      </c>
      <c r="E10" s="15">
        <v>37.5</v>
      </c>
      <c r="F10" s="15">
        <v>71.8</v>
      </c>
      <c r="G10" s="15">
        <v>79.6</v>
      </c>
      <c r="H10" s="15">
        <f t="shared" si="0"/>
        <v>188.89999999999998</v>
      </c>
      <c r="I10" s="254">
        <f t="shared" si="1"/>
        <v>66.908</v>
      </c>
      <c r="J10" s="23"/>
      <c r="K10" s="23"/>
      <c r="L10" s="23"/>
      <c r="M10" s="23"/>
      <c r="N10" s="49" t="s">
        <v>25</v>
      </c>
      <c r="O10" s="49">
        <v>7</v>
      </c>
      <c r="P10" s="49" t="s">
        <v>26</v>
      </c>
      <c r="Q10" s="49" t="s">
        <v>27</v>
      </c>
      <c r="R10" s="23"/>
      <c r="S10" s="49" t="s">
        <v>28</v>
      </c>
      <c r="T10" s="200" t="s">
        <v>41</v>
      </c>
    </row>
    <row r="11" spans="1:20" ht="27.75" customHeight="1">
      <c r="A11" s="139" t="s">
        <v>22</v>
      </c>
      <c r="B11" s="253" t="s">
        <v>42</v>
      </c>
      <c r="C11" s="49" t="s">
        <v>43</v>
      </c>
      <c r="D11" s="49">
        <v>294</v>
      </c>
      <c r="E11" s="15">
        <v>40.25</v>
      </c>
      <c r="F11" s="15">
        <v>84.2</v>
      </c>
      <c r="G11" s="15">
        <v>85.4</v>
      </c>
      <c r="H11" s="15">
        <f t="shared" si="0"/>
        <v>209.85000000000002</v>
      </c>
      <c r="I11" s="254">
        <f t="shared" si="1"/>
        <v>66.342</v>
      </c>
      <c r="J11" s="23"/>
      <c r="K11" s="23"/>
      <c r="L11" s="23"/>
      <c r="M11" s="23"/>
      <c r="N11" s="49" t="s">
        <v>25</v>
      </c>
      <c r="O11" s="49">
        <v>8</v>
      </c>
      <c r="P11" s="49" t="s">
        <v>26</v>
      </c>
      <c r="Q11" s="49" t="s">
        <v>27</v>
      </c>
      <c r="R11" s="23"/>
      <c r="S11" s="49" t="s">
        <v>28</v>
      </c>
      <c r="T11" s="200" t="s">
        <v>41</v>
      </c>
    </row>
    <row r="12" spans="1:20" ht="33" customHeight="1">
      <c r="A12" s="139" t="s">
        <v>22</v>
      </c>
      <c r="B12" s="253" t="s">
        <v>44</v>
      </c>
      <c r="C12" s="49" t="s">
        <v>45</v>
      </c>
      <c r="D12" s="49">
        <v>309</v>
      </c>
      <c r="E12" s="15">
        <v>37</v>
      </c>
      <c r="F12" s="15">
        <v>71.6</v>
      </c>
      <c r="G12" s="15">
        <v>78.6</v>
      </c>
      <c r="H12" s="15">
        <f t="shared" si="0"/>
        <v>187.2</v>
      </c>
      <c r="I12" s="254">
        <f t="shared" si="1"/>
        <v>65.72399999999999</v>
      </c>
      <c r="J12" s="23"/>
      <c r="K12" s="23"/>
      <c r="L12" s="23"/>
      <c r="M12" s="23"/>
      <c r="N12" s="49" t="s">
        <v>25</v>
      </c>
      <c r="O12" s="49">
        <v>9</v>
      </c>
      <c r="P12" s="49" t="s">
        <v>28</v>
      </c>
      <c r="Q12" s="49"/>
      <c r="R12" s="23" t="s">
        <v>46</v>
      </c>
      <c r="S12" s="49" t="s">
        <v>28</v>
      </c>
      <c r="T12" s="200"/>
    </row>
    <row r="13" spans="1:20" ht="26.25" customHeight="1">
      <c r="A13" s="139" t="s">
        <v>22</v>
      </c>
      <c r="B13" s="253" t="s">
        <v>47</v>
      </c>
      <c r="C13" s="49" t="s">
        <v>48</v>
      </c>
      <c r="D13" s="49">
        <v>294</v>
      </c>
      <c r="E13" s="15">
        <v>36.25</v>
      </c>
      <c r="F13" s="15">
        <v>76.6</v>
      </c>
      <c r="G13" s="15">
        <v>78.2</v>
      </c>
      <c r="H13" s="15">
        <f t="shared" si="0"/>
        <v>191.05</v>
      </c>
      <c r="I13" s="254">
        <f t="shared" si="1"/>
        <v>64.086</v>
      </c>
      <c r="J13" s="23"/>
      <c r="K13" s="23"/>
      <c r="L13" s="23"/>
      <c r="M13" s="23"/>
      <c r="N13" s="49" t="s">
        <v>25</v>
      </c>
      <c r="O13" s="49">
        <v>10</v>
      </c>
      <c r="P13" s="49" t="s">
        <v>28</v>
      </c>
      <c r="Q13" s="49"/>
      <c r="R13" s="23" t="s">
        <v>46</v>
      </c>
      <c r="S13" s="49" t="s">
        <v>28</v>
      </c>
      <c r="T13" s="200"/>
    </row>
    <row r="14" spans="10:13" ht="19.5" customHeight="1">
      <c r="J14" s="255"/>
      <c r="K14" s="255"/>
      <c r="L14" s="255"/>
      <c r="M14" s="255"/>
    </row>
    <row r="15" spans="10:13" ht="19.5" customHeight="1">
      <c r="J15" s="3"/>
      <c r="K15" s="3"/>
      <c r="L15" s="3"/>
      <c r="M15" s="3"/>
    </row>
    <row r="16" spans="10:13" ht="19.5" customHeight="1">
      <c r="J16" s="3"/>
      <c r="K16" s="3"/>
      <c r="L16" s="3"/>
      <c r="M16" s="3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spans="1:20" s="2" customFormat="1" ht="147.75" customHeight="1">
      <c r="A23" s="54"/>
      <c r="B23" s="252"/>
      <c r="C23"/>
      <c r="D23"/>
      <c r="E23"/>
      <c r="F23"/>
      <c r="G23" s="31"/>
      <c r="H23" s="31"/>
      <c r="I23"/>
      <c r="J23"/>
      <c r="K23"/>
      <c r="L23"/>
      <c r="M23"/>
      <c r="N23" s="255"/>
      <c r="O23" s="255"/>
      <c r="P23" s="255"/>
      <c r="Q23" s="255"/>
      <c r="R23" s="255"/>
      <c r="S23" s="255"/>
      <c r="T23" s="255"/>
    </row>
    <row r="24" spans="1:13" s="3" customFormat="1" ht="51" customHeight="1">
      <c r="A24" s="54"/>
      <c r="B24" s="252"/>
      <c r="C24"/>
      <c r="D24"/>
      <c r="E24"/>
      <c r="F24"/>
      <c r="G24" s="31"/>
      <c r="H24" s="31"/>
      <c r="I24"/>
      <c r="J24"/>
      <c r="K24"/>
      <c r="L24"/>
      <c r="M24"/>
    </row>
    <row r="25" spans="1:13" s="3" customFormat="1" ht="15">
      <c r="A25" s="54"/>
      <c r="B25" s="252"/>
      <c r="C25"/>
      <c r="D25"/>
      <c r="E25"/>
      <c r="F25"/>
      <c r="G25" s="31"/>
      <c r="H25" s="31"/>
      <c r="I25"/>
      <c r="J25"/>
      <c r="K25"/>
      <c r="L25"/>
      <c r="M25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zoomScale="90" zoomScaleNormal="90" workbookViewId="0" topLeftCell="A1">
      <selection activeCell="S15" sqref="S15"/>
    </sheetView>
  </sheetViews>
  <sheetFormatPr defaultColWidth="9.00390625" defaultRowHeight="14.25"/>
  <cols>
    <col min="1" max="1" width="21.375" style="30" customWidth="1"/>
    <col min="2" max="2" width="18.375" style="142" customWidth="1"/>
    <col min="3" max="3" width="9.875" style="142" customWidth="1"/>
    <col min="4" max="4" width="5.625" style="142" customWidth="1"/>
    <col min="5" max="5" width="11.50390625" style="142" customWidth="1"/>
    <col min="6" max="6" width="10.875" style="142" customWidth="1"/>
    <col min="7" max="7" width="9.75390625" style="143" customWidth="1"/>
    <col min="8" max="8" width="16.375" style="143" customWidth="1"/>
    <col min="9" max="9" width="8.00390625" style="142" customWidth="1"/>
    <col min="10" max="10" width="8.50390625" style="142" customWidth="1"/>
    <col min="11" max="11" width="8.75390625" style="142" customWidth="1"/>
    <col min="12" max="12" width="8.875" style="142" customWidth="1"/>
    <col min="13" max="13" width="8.75390625" style="142" customWidth="1"/>
    <col min="14" max="14" width="5.25390625" style="142" customWidth="1"/>
    <col min="15" max="15" width="4.625" style="142" customWidth="1"/>
    <col min="16" max="16" width="4.875" style="142" customWidth="1"/>
    <col min="17" max="17" width="14.875" style="142" customWidth="1"/>
    <col min="18" max="18" width="8.625" style="142" customWidth="1"/>
    <col min="19" max="19" width="5.125" style="142" customWidth="1"/>
    <col min="20" max="20" width="12.625" style="142" customWidth="1"/>
    <col min="21" max="16384" width="9.00390625" style="142" customWidth="1"/>
  </cols>
  <sheetData>
    <row r="1" spans="1:20" ht="30.75" customHeight="1">
      <c r="A1" s="5" t="s">
        <v>470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41" customFormat="1" ht="27.75" customHeight="1">
      <c r="A2" s="32" t="s">
        <v>1</v>
      </c>
      <c r="B2" s="33" t="s">
        <v>2</v>
      </c>
      <c r="C2" s="33" t="s">
        <v>3</v>
      </c>
      <c r="D2" s="33" t="s">
        <v>4</v>
      </c>
      <c r="E2" s="34" t="s">
        <v>5</v>
      </c>
      <c r="F2" s="35"/>
      <c r="G2" s="36"/>
      <c r="H2" s="36"/>
      <c r="I2" s="45" t="s">
        <v>6</v>
      </c>
      <c r="J2" s="33" t="s">
        <v>7</v>
      </c>
      <c r="K2" s="33" t="s">
        <v>8</v>
      </c>
      <c r="L2" s="33" t="s">
        <v>9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15</v>
      </c>
      <c r="S2" s="33" t="s">
        <v>16</v>
      </c>
      <c r="T2" s="47" t="s">
        <v>17</v>
      </c>
    </row>
    <row r="3" spans="1:23" ht="55.5" customHeight="1">
      <c r="A3" s="37"/>
      <c r="B3" s="38"/>
      <c r="C3" s="38"/>
      <c r="D3" s="38"/>
      <c r="E3" s="10" t="s">
        <v>18</v>
      </c>
      <c r="F3" s="10" t="s">
        <v>19</v>
      </c>
      <c r="G3" s="10" t="s">
        <v>20</v>
      </c>
      <c r="H3" s="10" t="s">
        <v>21</v>
      </c>
      <c r="I3" s="46"/>
      <c r="J3" s="38"/>
      <c r="K3" s="38"/>
      <c r="L3" s="38"/>
      <c r="M3" s="38"/>
      <c r="N3" s="38"/>
      <c r="O3" s="38"/>
      <c r="P3" s="38"/>
      <c r="Q3" s="38"/>
      <c r="R3" s="38"/>
      <c r="S3" s="38"/>
      <c r="T3" s="25"/>
      <c r="V3" s="149"/>
      <c r="W3" s="149"/>
    </row>
    <row r="4" spans="1:23" ht="19.5" customHeight="1">
      <c r="A4" s="144" t="s">
        <v>471</v>
      </c>
      <c r="B4" s="145" t="s">
        <v>472</v>
      </c>
      <c r="C4" s="145" t="s">
        <v>473</v>
      </c>
      <c r="D4" s="144">
        <v>325</v>
      </c>
      <c r="E4" s="15">
        <v>43</v>
      </c>
      <c r="F4" s="16">
        <v>86.8</v>
      </c>
      <c r="G4" s="16">
        <v>89</v>
      </c>
      <c r="H4" s="15">
        <f aca="true" t="shared" si="0" ref="H4:H11">SUM(E4:G4)</f>
        <v>218.8</v>
      </c>
      <c r="I4" s="148">
        <f aca="true" t="shared" si="1" ref="I4:I11">D4*0.7/5+H4*0.3/2.5</f>
        <v>71.756</v>
      </c>
      <c r="J4" s="38"/>
      <c r="K4" s="38"/>
      <c r="L4" s="38"/>
      <c r="M4" s="38"/>
      <c r="N4" s="38" t="s">
        <v>25</v>
      </c>
      <c r="O4" s="23">
        <f>RANK(I4,I$4:I$11)</f>
        <v>1</v>
      </c>
      <c r="P4" s="38" t="s">
        <v>26</v>
      </c>
      <c r="Q4" s="38" t="s">
        <v>60</v>
      </c>
      <c r="R4" s="38"/>
      <c r="S4" s="38" t="s">
        <v>28</v>
      </c>
      <c r="T4" s="150" t="s">
        <v>41</v>
      </c>
      <c r="V4" s="149"/>
      <c r="W4" s="149"/>
    </row>
    <row r="5" spans="1:23" ht="19.5" customHeight="1">
      <c r="A5" s="144" t="s">
        <v>471</v>
      </c>
      <c r="B5" s="145" t="s">
        <v>474</v>
      </c>
      <c r="C5" s="145" t="s">
        <v>475</v>
      </c>
      <c r="D5" s="144">
        <v>310</v>
      </c>
      <c r="E5" s="15">
        <v>45</v>
      </c>
      <c r="F5" s="146">
        <v>87</v>
      </c>
      <c r="G5" s="147">
        <v>93</v>
      </c>
      <c r="H5" s="15">
        <f t="shared" si="0"/>
        <v>225</v>
      </c>
      <c r="I5" s="148">
        <f t="shared" si="1"/>
        <v>70.4</v>
      </c>
      <c r="J5" s="23"/>
      <c r="K5" s="23"/>
      <c r="L5" s="23"/>
      <c r="M5" s="23"/>
      <c r="N5" s="38" t="s">
        <v>25</v>
      </c>
      <c r="O5" s="23">
        <f>RANK(I5,I$4:I$11)</f>
        <v>2</v>
      </c>
      <c r="P5" s="38" t="s">
        <v>26</v>
      </c>
      <c r="Q5" s="38" t="s">
        <v>60</v>
      </c>
      <c r="R5" s="23"/>
      <c r="S5" s="38" t="s">
        <v>28</v>
      </c>
      <c r="T5" s="150" t="s">
        <v>41</v>
      </c>
      <c r="V5" s="149"/>
      <c r="W5" s="149"/>
    </row>
    <row r="6" spans="1:23" ht="19.5" customHeight="1">
      <c r="A6" s="144" t="s">
        <v>471</v>
      </c>
      <c r="B6" s="145" t="s">
        <v>476</v>
      </c>
      <c r="C6" s="145" t="s">
        <v>477</v>
      </c>
      <c r="D6" s="144">
        <v>305</v>
      </c>
      <c r="E6" s="15">
        <v>43</v>
      </c>
      <c r="F6" s="16">
        <v>90</v>
      </c>
      <c r="G6" s="16">
        <v>90.2</v>
      </c>
      <c r="H6" s="15">
        <f t="shared" si="0"/>
        <v>223.2</v>
      </c>
      <c r="I6" s="148">
        <f t="shared" si="1"/>
        <v>69.48400000000001</v>
      </c>
      <c r="J6" s="38"/>
      <c r="K6" s="38"/>
      <c r="L6" s="38"/>
      <c r="M6" s="38"/>
      <c r="N6" s="38" t="s">
        <v>25</v>
      </c>
      <c r="O6" s="23">
        <f>RANK(I6,I$4:I$11)</f>
        <v>3</v>
      </c>
      <c r="P6" s="38" t="s">
        <v>26</v>
      </c>
      <c r="Q6" s="38" t="s">
        <v>60</v>
      </c>
      <c r="R6" s="38"/>
      <c r="S6" s="38" t="s">
        <v>28</v>
      </c>
      <c r="T6" s="150" t="s">
        <v>41</v>
      </c>
      <c r="V6" s="149"/>
      <c r="W6" s="149"/>
    </row>
    <row r="7" spans="1:23" ht="19.5" customHeight="1">
      <c r="A7" s="144" t="s">
        <v>471</v>
      </c>
      <c r="B7" s="145" t="s">
        <v>478</v>
      </c>
      <c r="C7" s="145" t="s">
        <v>479</v>
      </c>
      <c r="D7" s="144">
        <v>297</v>
      </c>
      <c r="E7" s="15">
        <v>45</v>
      </c>
      <c r="F7" s="16">
        <v>92.8</v>
      </c>
      <c r="G7" s="16">
        <v>91.6</v>
      </c>
      <c r="H7" s="15">
        <f t="shared" si="0"/>
        <v>229.4</v>
      </c>
      <c r="I7" s="148">
        <f t="shared" si="1"/>
        <v>69.108</v>
      </c>
      <c r="J7" s="38"/>
      <c r="K7" s="38"/>
      <c r="L7" s="38"/>
      <c r="M7" s="38"/>
      <c r="N7" s="38" t="s">
        <v>25</v>
      </c>
      <c r="O7" s="23">
        <f>RANK(I7,I$4:I$11)</f>
        <v>4</v>
      </c>
      <c r="P7" s="38" t="s">
        <v>28</v>
      </c>
      <c r="Q7" s="38"/>
      <c r="R7" s="38" t="s">
        <v>480</v>
      </c>
      <c r="S7" s="38"/>
      <c r="T7" s="150"/>
      <c r="V7" s="149"/>
      <c r="W7" s="149"/>
    </row>
    <row r="8" spans="1:23" ht="19.5" customHeight="1">
      <c r="A8" s="144" t="s">
        <v>471</v>
      </c>
      <c r="B8" s="145" t="s">
        <v>481</v>
      </c>
      <c r="C8" s="145" t="s">
        <v>482</v>
      </c>
      <c r="D8" s="144">
        <v>311</v>
      </c>
      <c r="E8" s="15">
        <v>42.5</v>
      </c>
      <c r="F8" s="16">
        <v>81.8</v>
      </c>
      <c r="G8" s="16">
        <v>87.4</v>
      </c>
      <c r="H8" s="15">
        <f t="shared" si="0"/>
        <v>211.7</v>
      </c>
      <c r="I8" s="148">
        <f t="shared" si="1"/>
        <v>68.94399999999999</v>
      </c>
      <c r="J8" s="38"/>
      <c r="K8" s="38"/>
      <c r="L8" s="38"/>
      <c r="M8" s="38"/>
      <c r="N8" s="38" t="s">
        <v>25</v>
      </c>
      <c r="O8" s="23">
        <f>RANK(I8,I$4:I$11)</f>
        <v>5</v>
      </c>
      <c r="P8" s="38" t="s">
        <v>28</v>
      </c>
      <c r="Q8" s="38"/>
      <c r="R8" s="38" t="s">
        <v>480</v>
      </c>
      <c r="S8" s="38"/>
      <c r="T8" s="150"/>
      <c r="V8" s="149"/>
      <c r="W8" s="149"/>
    </row>
    <row r="9" spans="1:23" ht="19.5" customHeight="1">
      <c r="A9" s="144" t="s">
        <v>471</v>
      </c>
      <c r="B9" s="145" t="s">
        <v>483</v>
      </c>
      <c r="C9" s="145" t="s">
        <v>484</v>
      </c>
      <c r="D9" s="144">
        <v>305</v>
      </c>
      <c r="E9" s="15">
        <v>40.5</v>
      </c>
      <c r="F9" s="146">
        <v>83.2</v>
      </c>
      <c r="G9" s="147">
        <v>83.4</v>
      </c>
      <c r="H9" s="15">
        <f t="shared" si="0"/>
        <v>207.10000000000002</v>
      </c>
      <c r="I9" s="148">
        <f t="shared" si="1"/>
        <v>67.552</v>
      </c>
      <c r="J9" s="23"/>
      <c r="K9" s="23"/>
      <c r="L9" s="23"/>
      <c r="M9" s="23"/>
      <c r="N9" s="38" t="s">
        <v>25</v>
      </c>
      <c r="O9" s="23">
        <f>RANK(I9,I$4:I$11)</f>
        <v>6</v>
      </c>
      <c r="P9" s="38" t="s">
        <v>28</v>
      </c>
      <c r="Q9" s="38"/>
      <c r="R9" s="38" t="s">
        <v>480</v>
      </c>
      <c r="S9" s="38"/>
      <c r="T9" s="150"/>
      <c r="V9" s="149"/>
      <c r="W9" s="149"/>
    </row>
    <row r="10" spans="1:23" ht="19.5" customHeight="1">
      <c r="A10" s="144" t="s">
        <v>471</v>
      </c>
      <c r="B10" s="145" t="s">
        <v>485</v>
      </c>
      <c r="C10" s="145" t="s">
        <v>486</v>
      </c>
      <c r="D10" s="144">
        <v>299</v>
      </c>
      <c r="E10" s="15">
        <v>41</v>
      </c>
      <c r="F10" s="16">
        <v>82.8</v>
      </c>
      <c r="G10" s="16">
        <v>86.8</v>
      </c>
      <c r="H10" s="15">
        <f t="shared" si="0"/>
        <v>210.6</v>
      </c>
      <c r="I10" s="148">
        <f t="shared" si="1"/>
        <v>67.132</v>
      </c>
      <c r="J10" s="38"/>
      <c r="K10" s="38"/>
      <c r="L10" s="38"/>
      <c r="M10" s="38"/>
      <c r="N10" s="38" t="s">
        <v>25</v>
      </c>
      <c r="O10" s="23">
        <f>RANK(I10,I$4:I$11)</f>
        <v>7</v>
      </c>
      <c r="P10" s="38" t="s">
        <v>28</v>
      </c>
      <c r="Q10" s="38"/>
      <c r="R10" s="38" t="s">
        <v>480</v>
      </c>
      <c r="S10" s="38"/>
      <c r="T10" s="150"/>
      <c r="V10" s="149"/>
      <c r="W10" s="149"/>
    </row>
    <row r="11" spans="1:23" ht="19.5" customHeight="1">
      <c r="A11" s="144" t="s">
        <v>471</v>
      </c>
      <c r="B11" s="145" t="s">
        <v>487</v>
      </c>
      <c r="C11" s="145" t="s">
        <v>488</v>
      </c>
      <c r="D11" s="144">
        <v>305</v>
      </c>
      <c r="E11" s="15">
        <v>35.5</v>
      </c>
      <c r="F11" s="16">
        <v>80.8</v>
      </c>
      <c r="G11" s="16">
        <v>81.6</v>
      </c>
      <c r="H11" s="15">
        <f t="shared" si="0"/>
        <v>197.89999999999998</v>
      </c>
      <c r="I11" s="148">
        <f t="shared" si="1"/>
        <v>66.44800000000001</v>
      </c>
      <c r="J11" s="38"/>
      <c r="K11" s="38"/>
      <c r="L11" s="38"/>
      <c r="M11" s="38"/>
      <c r="N11" s="38" t="s">
        <v>25</v>
      </c>
      <c r="O11" s="23">
        <f>RANK(I11,I$4:I$11)</f>
        <v>8</v>
      </c>
      <c r="P11" s="38" t="s">
        <v>28</v>
      </c>
      <c r="Q11" s="38"/>
      <c r="R11" s="38" t="s">
        <v>480</v>
      </c>
      <c r="S11" s="38"/>
      <c r="T11" s="150"/>
      <c r="V11" s="149"/>
      <c r="W11" s="149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2" right="0.2" top="0.39" bottom="0" header="0.51" footer="0.51"/>
  <pageSetup fitToHeight="0" fitToWidth="1" horizontalDpi="600" verticalDpi="600" orientation="landscape" paperSize="9" scale="6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"/>
  <sheetViews>
    <sheetView zoomScaleSheetLayoutView="100" workbookViewId="0" topLeftCell="B1">
      <selection activeCell="T2" sqref="T2:T3"/>
    </sheetView>
  </sheetViews>
  <sheetFormatPr defaultColWidth="8.75390625" defaultRowHeight="14.25"/>
  <cols>
    <col min="2" max="2" width="16.625" style="0" customWidth="1"/>
    <col min="17" max="17" width="14.25390625" style="0" customWidth="1"/>
    <col min="20" max="20" width="11.875" style="0" customWidth="1"/>
  </cols>
  <sheetData>
    <row r="1" spans="1:20" ht="20.25">
      <c r="A1" s="132" t="s">
        <v>489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15">
      <c r="A2" s="134" t="s">
        <v>1</v>
      </c>
      <c r="B2" s="135" t="s">
        <v>490</v>
      </c>
      <c r="C2" s="134" t="s">
        <v>3</v>
      </c>
      <c r="D2" s="134" t="s">
        <v>4</v>
      </c>
      <c r="E2" s="7" t="s">
        <v>5</v>
      </c>
      <c r="F2" s="8"/>
      <c r="G2" s="9"/>
      <c r="H2" s="9"/>
      <c r="I2" s="21" t="s">
        <v>6</v>
      </c>
      <c r="J2" s="134" t="s">
        <v>491</v>
      </c>
      <c r="K2" s="134" t="s">
        <v>8</v>
      </c>
      <c r="L2" s="134" t="s">
        <v>492</v>
      </c>
      <c r="M2" s="134" t="s">
        <v>10</v>
      </c>
      <c r="N2" s="134" t="s">
        <v>11</v>
      </c>
      <c r="O2" s="134" t="s">
        <v>12</v>
      </c>
      <c r="P2" s="134" t="s">
        <v>13</v>
      </c>
      <c r="Q2" s="134" t="s">
        <v>14</v>
      </c>
      <c r="R2" s="134" t="s">
        <v>15</v>
      </c>
      <c r="S2" s="134" t="s">
        <v>16</v>
      </c>
      <c r="T2" s="134" t="s">
        <v>17</v>
      </c>
    </row>
    <row r="3" spans="1:20" ht="86.25">
      <c r="A3" s="134"/>
      <c r="B3" s="135"/>
      <c r="C3" s="134"/>
      <c r="D3" s="134"/>
      <c r="E3" s="10" t="s">
        <v>18</v>
      </c>
      <c r="F3" s="10" t="s">
        <v>19</v>
      </c>
      <c r="G3" s="10" t="s">
        <v>20</v>
      </c>
      <c r="H3" s="10" t="s">
        <v>21</v>
      </c>
      <c r="I3" s="21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ht="15">
      <c r="A4" s="40" t="s">
        <v>493</v>
      </c>
      <c r="B4" s="257" t="s">
        <v>494</v>
      </c>
      <c r="C4" s="136" t="s">
        <v>495</v>
      </c>
      <c r="D4" s="137">
        <v>332</v>
      </c>
      <c r="E4" s="137">
        <v>42.5</v>
      </c>
      <c r="F4" s="137">
        <v>84.2</v>
      </c>
      <c r="G4" s="137">
        <v>86</v>
      </c>
      <c r="H4" s="137">
        <v>212.7</v>
      </c>
      <c r="I4" s="138">
        <f aca="true" t="shared" si="0" ref="I4:I6">D4/5*0.7+H4/2.5*0.3</f>
        <v>72.004</v>
      </c>
      <c r="J4" s="137"/>
      <c r="K4" s="137"/>
      <c r="L4" s="137"/>
      <c r="M4" s="137"/>
      <c r="N4" s="139" t="s">
        <v>25</v>
      </c>
      <c r="O4" s="137">
        <v>1</v>
      </c>
      <c r="P4" s="139" t="s">
        <v>28</v>
      </c>
      <c r="Q4" s="140"/>
      <c r="R4" s="137" t="s">
        <v>496</v>
      </c>
      <c r="S4" s="40" t="s">
        <v>28</v>
      </c>
      <c r="T4" s="137"/>
    </row>
    <row r="5" spans="1:20" ht="15">
      <c r="A5" s="40" t="s">
        <v>493</v>
      </c>
      <c r="B5" s="257" t="s">
        <v>497</v>
      </c>
      <c r="C5" s="136" t="s">
        <v>498</v>
      </c>
      <c r="D5" s="137">
        <v>336</v>
      </c>
      <c r="E5" s="137">
        <v>40.5</v>
      </c>
      <c r="F5" s="137">
        <v>75</v>
      </c>
      <c r="G5" s="137">
        <v>79</v>
      </c>
      <c r="H5" s="137">
        <v>194.5</v>
      </c>
      <c r="I5" s="138">
        <f t="shared" si="0"/>
        <v>70.38</v>
      </c>
      <c r="J5" s="137"/>
      <c r="K5" s="137"/>
      <c r="L5" s="137"/>
      <c r="M5" s="137"/>
      <c r="N5" s="139" t="s">
        <v>25</v>
      </c>
      <c r="O5" s="137">
        <v>2</v>
      </c>
      <c r="P5" s="139" t="s">
        <v>28</v>
      </c>
      <c r="Q5" s="140"/>
      <c r="R5" s="137" t="s">
        <v>496</v>
      </c>
      <c r="S5" s="40" t="s">
        <v>28</v>
      </c>
      <c r="T5" s="137"/>
    </row>
    <row r="6" spans="1:20" ht="15">
      <c r="A6" s="40" t="s">
        <v>493</v>
      </c>
      <c r="B6" s="257" t="s">
        <v>499</v>
      </c>
      <c r="C6" s="136" t="s">
        <v>500</v>
      </c>
      <c r="D6" s="137">
        <v>328</v>
      </c>
      <c r="E6" s="137">
        <v>39.5</v>
      </c>
      <c r="F6" s="137">
        <v>74.6</v>
      </c>
      <c r="G6" s="137">
        <v>70.6</v>
      </c>
      <c r="H6" s="137">
        <v>184.7</v>
      </c>
      <c r="I6" s="138">
        <f t="shared" si="0"/>
        <v>68.08399999999999</v>
      </c>
      <c r="J6" s="137"/>
      <c r="K6" s="137"/>
      <c r="L6" s="137"/>
      <c r="M6" s="137"/>
      <c r="N6" s="139" t="s">
        <v>25</v>
      </c>
      <c r="O6" s="137">
        <v>3</v>
      </c>
      <c r="P6" s="139" t="s">
        <v>26</v>
      </c>
      <c r="Q6" s="140" t="s">
        <v>60</v>
      </c>
      <c r="R6" s="40"/>
      <c r="S6" s="40" t="s">
        <v>28</v>
      </c>
      <c r="T6" s="137" t="s">
        <v>41</v>
      </c>
    </row>
    <row r="7" spans="1:20" ht="15">
      <c r="A7" s="40" t="s">
        <v>493</v>
      </c>
      <c r="B7" s="257" t="s">
        <v>501</v>
      </c>
      <c r="C7" s="136" t="s">
        <v>502</v>
      </c>
      <c r="D7" s="137">
        <v>336</v>
      </c>
      <c r="E7" s="137"/>
      <c r="F7" s="137"/>
      <c r="G7" s="137"/>
      <c r="H7" s="137"/>
      <c r="I7" s="138"/>
      <c r="J7" s="137"/>
      <c r="K7" s="137"/>
      <c r="L7" s="137"/>
      <c r="M7" s="137"/>
      <c r="N7" s="137"/>
      <c r="O7" s="137"/>
      <c r="P7" s="139" t="s">
        <v>28</v>
      </c>
      <c r="Q7" s="137"/>
      <c r="R7" s="40" t="s">
        <v>81</v>
      </c>
      <c r="S7" s="40" t="s">
        <v>28</v>
      </c>
      <c r="T7" s="40" t="s">
        <v>172</v>
      </c>
    </row>
    <row r="8" spans="1:20" ht="15">
      <c r="A8" s="40" t="s">
        <v>493</v>
      </c>
      <c r="B8" s="257" t="s">
        <v>503</v>
      </c>
      <c r="C8" s="136" t="s">
        <v>504</v>
      </c>
      <c r="D8" s="137">
        <v>385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9" t="s">
        <v>28</v>
      </c>
      <c r="Q8" s="137"/>
      <c r="R8" s="40" t="s">
        <v>81</v>
      </c>
      <c r="S8" s="40" t="s">
        <v>28</v>
      </c>
      <c r="T8" s="40" t="s">
        <v>172</v>
      </c>
    </row>
    <row r="9" spans="1:20" ht="15">
      <c r="A9" s="40" t="s">
        <v>493</v>
      </c>
      <c r="B9" s="40" t="s">
        <v>505</v>
      </c>
      <c r="C9" s="136" t="s">
        <v>506</v>
      </c>
      <c r="D9" s="137">
        <v>335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9" t="s">
        <v>28</v>
      </c>
      <c r="Q9" s="137"/>
      <c r="R9" s="40" t="s">
        <v>81</v>
      </c>
      <c r="S9" s="40" t="s">
        <v>28</v>
      </c>
      <c r="T9" s="40" t="s">
        <v>172</v>
      </c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90" zoomScaleNormal="90" workbookViewId="0" topLeftCell="A19">
      <selection activeCell="A26" sqref="A26:IV26"/>
    </sheetView>
  </sheetViews>
  <sheetFormatPr defaultColWidth="9.00390625" defaultRowHeight="14.25"/>
  <cols>
    <col min="1" max="1" width="10.00390625" style="54" customWidth="1"/>
    <col min="2" max="2" width="16.125" style="0" customWidth="1"/>
    <col min="3" max="3" width="9.50390625" style="0" customWidth="1"/>
    <col min="4" max="4" width="5.625" style="0" customWidth="1"/>
    <col min="5" max="5" width="11.50390625" style="0" customWidth="1"/>
    <col min="6" max="6" width="10.875" style="0" customWidth="1"/>
    <col min="7" max="7" width="9.75390625" style="31" customWidth="1"/>
    <col min="8" max="8" width="13.75390625" style="31" customWidth="1"/>
    <col min="9" max="9" width="8.00390625" style="0" customWidth="1"/>
    <col min="10" max="10" width="8.50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10.75390625" style="0" customWidth="1"/>
    <col min="18" max="18" width="6.625" style="0" customWidth="1"/>
    <col min="19" max="19" width="5.125" style="0" customWidth="1"/>
    <col min="20" max="20" width="12.625" style="0" customWidth="1"/>
  </cols>
  <sheetData>
    <row r="1" spans="1:20" ht="30.75" customHeight="1">
      <c r="A1" s="71" t="s">
        <v>507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29" customFormat="1" ht="27.75" customHeight="1">
      <c r="A2" s="56" t="s">
        <v>1</v>
      </c>
      <c r="B2" s="57" t="s">
        <v>2</v>
      </c>
      <c r="C2" s="57" t="s">
        <v>3</v>
      </c>
      <c r="D2" s="57" t="s">
        <v>4</v>
      </c>
      <c r="E2" s="34" t="s">
        <v>5</v>
      </c>
      <c r="F2" s="34"/>
      <c r="G2" s="58"/>
      <c r="H2" s="58"/>
      <c r="I2" s="64" t="s">
        <v>6</v>
      </c>
      <c r="J2" s="57" t="s">
        <v>7</v>
      </c>
      <c r="K2" s="57" t="s">
        <v>8</v>
      </c>
      <c r="L2" s="57" t="s">
        <v>9</v>
      </c>
      <c r="M2" s="57" t="s">
        <v>10</v>
      </c>
      <c r="N2" s="57" t="s">
        <v>11</v>
      </c>
      <c r="O2" s="57" t="s">
        <v>12</v>
      </c>
      <c r="P2" s="57" t="s">
        <v>13</v>
      </c>
      <c r="Q2" s="57" t="s">
        <v>14</v>
      </c>
      <c r="R2" s="57" t="s">
        <v>15</v>
      </c>
      <c r="S2" s="57" t="s">
        <v>16</v>
      </c>
      <c r="T2" s="68" t="s">
        <v>17</v>
      </c>
    </row>
    <row r="3" spans="1:20" ht="66" customHeight="1">
      <c r="A3" s="59"/>
      <c r="B3" s="49"/>
      <c r="C3" s="49"/>
      <c r="D3" s="49"/>
      <c r="E3" s="10" t="s">
        <v>18</v>
      </c>
      <c r="F3" s="10" t="s">
        <v>19</v>
      </c>
      <c r="G3" s="10" t="s">
        <v>20</v>
      </c>
      <c r="H3" s="10" t="s">
        <v>21</v>
      </c>
      <c r="I3" s="65"/>
      <c r="J3" s="49"/>
      <c r="K3" s="49"/>
      <c r="L3" s="49"/>
      <c r="M3" s="49"/>
      <c r="N3" s="49"/>
      <c r="O3" s="49"/>
      <c r="P3" s="49"/>
      <c r="Q3" s="49"/>
      <c r="R3" s="49"/>
      <c r="S3" s="49"/>
      <c r="T3" s="69"/>
    </row>
    <row r="4" spans="1:20" ht="30" customHeight="1">
      <c r="A4" s="10" t="s">
        <v>508</v>
      </c>
      <c r="B4" s="101" t="s">
        <v>509</v>
      </c>
      <c r="C4" s="101" t="s">
        <v>510</v>
      </c>
      <c r="D4" s="101">
        <v>428</v>
      </c>
      <c r="E4" s="93">
        <v>34.5</v>
      </c>
      <c r="F4" s="102">
        <v>85.8</v>
      </c>
      <c r="G4" s="103">
        <v>85.2</v>
      </c>
      <c r="H4" s="102">
        <f aca="true" t="shared" si="0" ref="H4:H50">E4+F4+G4</f>
        <v>205.5</v>
      </c>
      <c r="I4" s="93">
        <f aca="true" t="shared" si="1" ref="I4:I50">D4/5*0.7+H4/2.5*0.3</f>
        <v>84.58</v>
      </c>
      <c r="J4" s="94"/>
      <c r="K4" s="94"/>
      <c r="L4" s="94"/>
      <c r="M4" s="94"/>
      <c r="N4" s="94" t="s">
        <v>25</v>
      </c>
      <c r="O4" s="94">
        <v>1</v>
      </c>
      <c r="P4" s="94" t="s">
        <v>26</v>
      </c>
      <c r="Q4" s="94" t="s">
        <v>511</v>
      </c>
      <c r="R4" s="94"/>
      <c r="S4" s="10" t="s">
        <v>26</v>
      </c>
      <c r="T4" s="127"/>
    </row>
    <row r="5" spans="1:20" ht="30" customHeight="1">
      <c r="A5" s="10" t="s">
        <v>508</v>
      </c>
      <c r="B5" s="101" t="s">
        <v>512</v>
      </c>
      <c r="C5" s="101" t="s">
        <v>513</v>
      </c>
      <c r="D5" s="101">
        <v>424</v>
      </c>
      <c r="E5" s="93">
        <v>42</v>
      </c>
      <c r="F5" s="102">
        <v>84.2</v>
      </c>
      <c r="G5" s="103">
        <v>83</v>
      </c>
      <c r="H5" s="102">
        <f t="shared" si="0"/>
        <v>209.2</v>
      </c>
      <c r="I5" s="93">
        <f t="shared" si="1"/>
        <v>84.46399999999998</v>
      </c>
      <c r="J5" s="94"/>
      <c r="K5" s="94"/>
      <c r="L5" s="94"/>
      <c r="M5" s="94"/>
      <c r="N5" s="94" t="s">
        <v>25</v>
      </c>
      <c r="O5" s="94">
        <v>2</v>
      </c>
      <c r="P5" s="94" t="s">
        <v>26</v>
      </c>
      <c r="Q5" s="94" t="s">
        <v>511</v>
      </c>
      <c r="R5" s="94"/>
      <c r="S5" s="10" t="s">
        <v>26</v>
      </c>
      <c r="T5" s="127"/>
    </row>
    <row r="6" spans="1:20" ht="30" customHeight="1">
      <c r="A6" s="10" t="s">
        <v>508</v>
      </c>
      <c r="B6" s="101" t="s">
        <v>514</v>
      </c>
      <c r="C6" s="101" t="s">
        <v>515</v>
      </c>
      <c r="D6" s="101">
        <v>416</v>
      </c>
      <c r="E6" s="93">
        <v>39</v>
      </c>
      <c r="F6" s="102">
        <v>80.2</v>
      </c>
      <c r="G6" s="103">
        <v>83</v>
      </c>
      <c r="H6" s="102">
        <f t="shared" si="0"/>
        <v>202.2</v>
      </c>
      <c r="I6" s="93">
        <f t="shared" si="1"/>
        <v>82.50399999999999</v>
      </c>
      <c r="J6" s="94"/>
      <c r="K6" s="94"/>
      <c r="L6" s="94"/>
      <c r="M6" s="94"/>
      <c r="N6" s="94" t="s">
        <v>25</v>
      </c>
      <c r="O6" s="94">
        <v>3</v>
      </c>
      <c r="P6" s="94" t="s">
        <v>26</v>
      </c>
      <c r="Q6" s="94" t="s">
        <v>511</v>
      </c>
      <c r="R6" s="94"/>
      <c r="S6" s="10" t="s">
        <v>26</v>
      </c>
      <c r="T6" s="127"/>
    </row>
    <row r="7" spans="1:20" ht="30" customHeight="1">
      <c r="A7" s="10" t="s">
        <v>508</v>
      </c>
      <c r="B7" s="101" t="s">
        <v>516</v>
      </c>
      <c r="C7" s="101" t="s">
        <v>517</v>
      </c>
      <c r="D7" s="101">
        <v>418</v>
      </c>
      <c r="E7" s="93">
        <v>34.5</v>
      </c>
      <c r="F7" s="102">
        <v>81</v>
      </c>
      <c r="G7" s="103">
        <v>80.2</v>
      </c>
      <c r="H7" s="102">
        <f t="shared" si="0"/>
        <v>195.7</v>
      </c>
      <c r="I7" s="93">
        <f t="shared" si="1"/>
        <v>82.00399999999999</v>
      </c>
      <c r="J7" s="94"/>
      <c r="K7" s="94"/>
      <c r="L7" s="94"/>
      <c r="M7" s="94"/>
      <c r="N7" s="94" t="s">
        <v>25</v>
      </c>
      <c r="O7" s="94">
        <v>4</v>
      </c>
      <c r="P7" s="94" t="s">
        <v>26</v>
      </c>
      <c r="Q7" s="94" t="s">
        <v>511</v>
      </c>
      <c r="R7" s="94"/>
      <c r="S7" s="10" t="s">
        <v>26</v>
      </c>
      <c r="T7" s="127"/>
    </row>
    <row r="8" spans="1:20" ht="30" customHeight="1">
      <c r="A8" s="10" t="s">
        <v>508</v>
      </c>
      <c r="B8" s="101" t="s">
        <v>518</v>
      </c>
      <c r="C8" s="101" t="s">
        <v>519</v>
      </c>
      <c r="D8" s="101">
        <v>404</v>
      </c>
      <c r="E8" s="93">
        <v>34.5</v>
      </c>
      <c r="F8" s="102">
        <v>84.8</v>
      </c>
      <c r="G8" s="103">
        <v>86.2</v>
      </c>
      <c r="H8" s="102">
        <f t="shared" si="0"/>
        <v>205.5</v>
      </c>
      <c r="I8" s="93">
        <f t="shared" si="1"/>
        <v>81.22</v>
      </c>
      <c r="J8" s="94"/>
      <c r="K8" s="94"/>
      <c r="L8" s="94"/>
      <c r="M8" s="94"/>
      <c r="N8" s="94" t="s">
        <v>25</v>
      </c>
      <c r="O8" s="94">
        <v>5</v>
      </c>
      <c r="P8" s="94" t="s">
        <v>26</v>
      </c>
      <c r="Q8" s="94" t="s">
        <v>511</v>
      </c>
      <c r="R8" s="94"/>
      <c r="S8" s="10" t="s">
        <v>26</v>
      </c>
      <c r="T8" s="127"/>
    </row>
    <row r="9" spans="1:20" ht="32.25" customHeight="1">
      <c r="A9" s="10" t="s">
        <v>508</v>
      </c>
      <c r="B9" s="101" t="s">
        <v>520</v>
      </c>
      <c r="C9" s="101" t="s">
        <v>521</v>
      </c>
      <c r="D9" s="101">
        <v>404</v>
      </c>
      <c r="E9" s="93">
        <v>35.5</v>
      </c>
      <c r="F9" s="102">
        <v>83.4</v>
      </c>
      <c r="G9" s="103">
        <v>85.6</v>
      </c>
      <c r="H9" s="102">
        <f t="shared" si="0"/>
        <v>204.5</v>
      </c>
      <c r="I9" s="93">
        <f t="shared" si="1"/>
        <v>81.1</v>
      </c>
      <c r="J9" s="94"/>
      <c r="K9" s="94"/>
      <c r="L9" s="94"/>
      <c r="M9" s="94"/>
      <c r="N9" s="94" t="s">
        <v>25</v>
      </c>
      <c r="O9" s="94">
        <v>6</v>
      </c>
      <c r="P9" s="94" t="s">
        <v>26</v>
      </c>
      <c r="Q9" s="94" t="s">
        <v>511</v>
      </c>
      <c r="R9" s="94"/>
      <c r="S9" s="10" t="s">
        <v>26</v>
      </c>
      <c r="T9" s="127"/>
    </row>
    <row r="10" spans="1:20" ht="30" customHeight="1">
      <c r="A10" s="10" t="s">
        <v>508</v>
      </c>
      <c r="B10" s="101" t="s">
        <v>522</v>
      </c>
      <c r="C10" s="101" t="s">
        <v>523</v>
      </c>
      <c r="D10" s="101">
        <v>399</v>
      </c>
      <c r="E10" s="93">
        <v>38.5</v>
      </c>
      <c r="F10" s="102">
        <v>87</v>
      </c>
      <c r="G10" s="103">
        <v>84.8</v>
      </c>
      <c r="H10" s="102">
        <f t="shared" si="0"/>
        <v>210.3</v>
      </c>
      <c r="I10" s="93">
        <f t="shared" si="1"/>
        <v>81.09599999999999</v>
      </c>
      <c r="J10" s="94"/>
      <c r="K10" s="94"/>
      <c r="L10" s="94"/>
      <c r="M10" s="94"/>
      <c r="N10" s="94" t="s">
        <v>25</v>
      </c>
      <c r="O10" s="94">
        <v>7</v>
      </c>
      <c r="P10" s="94" t="s">
        <v>26</v>
      </c>
      <c r="Q10" s="94" t="s">
        <v>511</v>
      </c>
      <c r="R10" s="94"/>
      <c r="S10" s="10" t="s">
        <v>26</v>
      </c>
      <c r="T10" s="127"/>
    </row>
    <row r="11" spans="1:20" ht="30" customHeight="1">
      <c r="A11" s="10" t="s">
        <v>508</v>
      </c>
      <c r="B11" s="101" t="s">
        <v>524</v>
      </c>
      <c r="C11" s="101" t="s">
        <v>525</v>
      </c>
      <c r="D11" s="101">
        <v>398</v>
      </c>
      <c r="E11" s="93">
        <v>35.5</v>
      </c>
      <c r="F11" s="102">
        <v>86</v>
      </c>
      <c r="G11" s="103">
        <v>86</v>
      </c>
      <c r="H11" s="102">
        <f t="shared" si="0"/>
        <v>207.5</v>
      </c>
      <c r="I11" s="93">
        <f t="shared" si="1"/>
        <v>80.61999999999999</v>
      </c>
      <c r="J11" s="94"/>
      <c r="K11" s="94"/>
      <c r="L11" s="94"/>
      <c r="M11" s="94"/>
      <c r="N11" s="94" t="s">
        <v>25</v>
      </c>
      <c r="O11" s="94">
        <v>8</v>
      </c>
      <c r="P11" s="94" t="s">
        <v>26</v>
      </c>
      <c r="Q11" s="94" t="s">
        <v>511</v>
      </c>
      <c r="R11" s="94"/>
      <c r="S11" s="10" t="s">
        <v>26</v>
      </c>
      <c r="T11" s="127"/>
    </row>
    <row r="12" spans="1:20" ht="30" customHeight="1">
      <c r="A12" s="10" t="s">
        <v>508</v>
      </c>
      <c r="B12" s="101" t="s">
        <v>526</v>
      </c>
      <c r="C12" s="101" t="s">
        <v>527</v>
      </c>
      <c r="D12" s="101">
        <v>392</v>
      </c>
      <c r="E12" s="93">
        <v>38</v>
      </c>
      <c r="F12" s="102">
        <v>84.8</v>
      </c>
      <c r="G12" s="103">
        <v>86.6</v>
      </c>
      <c r="H12" s="102">
        <f t="shared" si="0"/>
        <v>209.39999999999998</v>
      </c>
      <c r="I12" s="93">
        <f t="shared" si="1"/>
        <v>80.008</v>
      </c>
      <c r="J12" s="94"/>
      <c r="K12" s="94"/>
      <c r="L12" s="94"/>
      <c r="M12" s="94"/>
      <c r="N12" s="94" t="s">
        <v>25</v>
      </c>
      <c r="O12" s="94">
        <v>9</v>
      </c>
      <c r="P12" s="94" t="s">
        <v>26</v>
      </c>
      <c r="Q12" s="94" t="s">
        <v>511</v>
      </c>
      <c r="R12" s="94"/>
      <c r="S12" s="10" t="s">
        <v>26</v>
      </c>
      <c r="T12" s="127"/>
    </row>
    <row r="13" spans="1:20" ht="30" customHeight="1">
      <c r="A13" s="10" t="s">
        <v>508</v>
      </c>
      <c r="B13" s="101" t="s">
        <v>528</v>
      </c>
      <c r="C13" s="101" t="s">
        <v>529</v>
      </c>
      <c r="D13" s="101">
        <v>401</v>
      </c>
      <c r="E13" s="93">
        <v>35.5</v>
      </c>
      <c r="F13" s="102">
        <v>81.2</v>
      </c>
      <c r="G13" s="103">
        <v>81.6</v>
      </c>
      <c r="H13" s="102">
        <f t="shared" si="0"/>
        <v>198.3</v>
      </c>
      <c r="I13" s="93">
        <f t="shared" si="1"/>
        <v>79.936</v>
      </c>
      <c r="J13" s="94"/>
      <c r="K13" s="94"/>
      <c r="L13" s="94"/>
      <c r="M13" s="94"/>
      <c r="N13" s="94" t="s">
        <v>25</v>
      </c>
      <c r="O13" s="94">
        <v>10</v>
      </c>
      <c r="P13" s="94" t="s">
        <v>26</v>
      </c>
      <c r="Q13" s="94" t="s">
        <v>511</v>
      </c>
      <c r="R13" s="94"/>
      <c r="S13" s="10" t="s">
        <v>26</v>
      </c>
      <c r="T13" s="127"/>
    </row>
    <row r="14" spans="1:20" ht="30" customHeight="1">
      <c r="A14" s="10" t="s">
        <v>508</v>
      </c>
      <c r="B14" s="101" t="s">
        <v>530</v>
      </c>
      <c r="C14" s="101" t="s">
        <v>531</v>
      </c>
      <c r="D14" s="101">
        <v>390</v>
      </c>
      <c r="E14" s="93">
        <v>37</v>
      </c>
      <c r="F14" s="102">
        <v>84.4</v>
      </c>
      <c r="G14" s="103">
        <v>86</v>
      </c>
      <c r="H14" s="102">
        <f t="shared" si="0"/>
        <v>207.4</v>
      </c>
      <c r="I14" s="93">
        <f t="shared" si="1"/>
        <v>79.488</v>
      </c>
      <c r="J14" s="94"/>
      <c r="K14" s="94"/>
      <c r="L14" s="94"/>
      <c r="M14" s="94"/>
      <c r="N14" s="94" t="s">
        <v>25</v>
      </c>
      <c r="O14" s="94">
        <v>11</v>
      </c>
      <c r="P14" s="94" t="s">
        <v>26</v>
      </c>
      <c r="Q14" s="94" t="s">
        <v>511</v>
      </c>
      <c r="R14" s="94"/>
      <c r="S14" s="10" t="s">
        <v>26</v>
      </c>
      <c r="T14" s="127"/>
    </row>
    <row r="15" spans="1:20" ht="30" customHeight="1">
      <c r="A15" s="10" t="s">
        <v>508</v>
      </c>
      <c r="B15" s="101" t="s">
        <v>532</v>
      </c>
      <c r="C15" s="101" t="s">
        <v>533</v>
      </c>
      <c r="D15" s="101">
        <v>400</v>
      </c>
      <c r="E15" s="93">
        <v>37.5</v>
      </c>
      <c r="F15" s="102">
        <v>79.4</v>
      </c>
      <c r="G15" s="103">
        <v>78.6</v>
      </c>
      <c r="H15" s="102">
        <f t="shared" si="0"/>
        <v>195.5</v>
      </c>
      <c r="I15" s="93">
        <f t="shared" si="1"/>
        <v>79.46000000000001</v>
      </c>
      <c r="J15" s="94"/>
      <c r="K15" s="94"/>
      <c r="L15" s="94"/>
      <c r="M15" s="94"/>
      <c r="N15" s="94" t="s">
        <v>25</v>
      </c>
      <c r="O15" s="94">
        <v>12</v>
      </c>
      <c r="P15" s="94" t="s">
        <v>26</v>
      </c>
      <c r="Q15" s="94" t="s">
        <v>511</v>
      </c>
      <c r="R15" s="94"/>
      <c r="S15" s="10" t="s">
        <v>26</v>
      </c>
      <c r="T15" s="127"/>
    </row>
    <row r="16" spans="1:20" ht="30" customHeight="1">
      <c r="A16" s="10" t="s">
        <v>508</v>
      </c>
      <c r="B16" s="101" t="s">
        <v>534</v>
      </c>
      <c r="C16" s="101" t="s">
        <v>535</v>
      </c>
      <c r="D16" s="101">
        <v>398</v>
      </c>
      <c r="E16" s="93">
        <v>40</v>
      </c>
      <c r="F16" s="102">
        <v>79.8</v>
      </c>
      <c r="G16" s="103">
        <v>77.2</v>
      </c>
      <c r="H16" s="102">
        <f t="shared" si="0"/>
        <v>197</v>
      </c>
      <c r="I16" s="93">
        <f t="shared" si="1"/>
        <v>79.35999999999999</v>
      </c>
      <c r="J16" s="10"/>
      <c r="K16" s="10"/>
      <c r="L16" s="10"/>
      <c r="M16" s="10"/>
      <c r="N16" s="94" t="s">
        <v>25</v>
      </c>
      <c r="O16" s="94">
        <v>13</v>
      </c>
      <c r="P16" s="94" t="s">
        <v>26</v>
      </c>
      <c r="Q16" s="94" t="s">
        <v>511</v>
      </c>
      <c r="R16" s="10"/>
      <c r="S16" s="10" t="s">
        <v>26</v>
      </c>
      <c r="T16" s="127"/>
    </row>
    <row r="17" spans="1:20" ht="30" customHeight="1">
      <c r="A17" s="10" t="s">
        <v>508</v>
      </c>
      <c r="B17" s="101" t="s">
        <v>536</v>
      </c>
      <c r="C17" s="101" t="s">
        <v>537</v>
      </c>
      <c r="D17" s="101">
        <v>390</v>
      </c>
      <c r="E17" s="93">
        <v>35.5</v>
      </c>
      <c r="F17" s="102">
        <v>85.8</v>
      </c>
      <c r="G17" s="103">
        <v>85</v>
      </c>
      <c r="H17" s="102">
        <f t="shared" si="0"/>
        <v>206.3</v>
      </c>
      <c r="I17" s="93">
        <f t="shared" si="1"/>
        <v>79.356</v>
      </c>
      <c r="J17" s="94"/>
      <c r="K17" s="94"/>
      <c r="L17" s="94"/>
      <c r="M17" s="94"/>
      <c r="N17" s="94" t="s">
        <v>25</v>
      </c>
      <c r="O17" s="94">
        <v>14</v>
      </c>
      <c r="P17" s="94" t="s">
        <v>26</v>
      </c>
      <c r="Q17" s="94" t="s">
        <v>511</v>
      </c>
      <c r="R17" s="94"/>
      <c r="S17" s="10" t="s">
        <v>26</v>
      </c>
      <c r="T17" s="127"/>
    </row>
    <row r="18" spans="1:20" ht="30" customHeight="1">
      <c r="A18" s="10" t="s">
        <v>508</v>
      </c>
      <c r="B18" s="101" t="s">
        <v>538</v>
      </c>
      <c r="C18" s="101" t="s">
        <v>539</v>
      </c>
      <c r="D18" s="101">
        <v>393</v>
      </c>
      <c r="E18" s="93">
        <v>37</v>
      </c>
      <c r="F18" s="102">
        <v>83.2</v>
      </c>
      <c r="G18" s="103">
        <v>82.6</v>
      </c>
      <c r="H18" s="102">
        <f t="shared" si="0"/>
        <v>202.8</v>
      </c>
      <c r="I18" s="93">
        <f t="shared" si="1"/>
        <v>79.356</v>
      </c>
      <c r="J18" s="94"/>
      <c r="K18" s="94"/>
      <c r="L18" s="94"/>
      <c r="M18" s="94"/>
      <c r="N18" s="94" t="s">
        <v>25</v>
      </c>
      <c r="O18" s="94">
        <v>15</v>
      </c>
      <c r="P18" s="94" t="s">
        <v>26</v>
      </c>
      <c r="Q18" s="94" t="s">
        <v>511</v>
      </c>
      <c r="R18" s="94"/>
      <c r="S18" s="10" t="s">
        <v>26</v>
      </c>
      <c r="T18" s="127"/>
    </row>
    <row r="19" spans="1:20" ht="39" customHeight="1">
      <c r="A19" s="10" t="s">
        <v>508</v>
      </c>
      <c r="B19" s="101" t="s">
        <v>540</v>
      </c>
      <c r="C19" s="101" t="s">
        <v>541</v>
      </c>
      <c r="D19" s="101">
        <v>394</v>
      </c>
      <c r="E19" s="93">
        <v>33.5</v>
      </c>
      <c r="F19" s="102">
        <v>84</v>
      </c>
      <c r="G19" s="103">
        <v>83.8</v>
      </c>
      <c r="H19" s="102">
        <f t="shared" si="0"/>
        <v>201.3</v>
      </c>
      <c r="I19" s="93">
        <f t="shared" si="1"/>
        <v>79.316</v>
      </c>
      <c r="J19" s="94"/>
      <c r="K19" s="94"/>
      <c r="L19" s="94"/>
      <c r="M19" s="94"/>
      <c r="N19" s="94" t="s">
        <v>25</v>
      </c>
      <c r="O19" s="94">
        <v>16</v>
      </c>
      <c r="P19" s="94" t="s">
        <v>26</v>
      </c>
      <c r="Q19" s="94" t="s">
        <v>511</v>
      </c>
      <c r="R19" s="94"/>
      <c r="S19" s="10" t="s">
        <v>26</v>
      </c>
      <c r="T19" s="127"/>
    </row>
    <row r="20" spans="1:20" ht="38.25" customHeight="1">
      <c r="A20" s="10" t="s">
        <v>508</v>
      </c>
      <c r="B20" s="101" t="s">
        <v>542</v>
      </c>
      <c r="C20" s="101" t="s">
        <v>543</v>
      </c>
      <c r="D20" s="101">
        <v>380</v>
      </c>
      <c r="E20" s="93">
        <v>37</v>
      </c>
      <c r="F20" s="102">
        <v>88.6</v>
      </c>
      <c r="G20" s="103">
        <v>89</v>
      </c>
      <c r="H20" s="102">
        <f t="shared" si="0"/>
        <v>214.6</v>
      </c>
      <c r="I20" s="93">
        <f t="shared" si="1"/>
        <v>78.952</v>
      </c>
      <c r="J20" s="10"/>
      <c r="K20" s="10"/>
      <c r="L20" s="10"/>
      <c r="M20" s="10"/>
      <c r="N20" s="94" t="s">
        <v>25</v>
      </c>
      <c r="O20" s="94">
        <v>17</v>
      </c>
      <c r="P20" s="94" t="s">
        <v>26</v>
      </c>
      <c r="Q20" s="94" t="s">
        <v>511</v>
      </c>
      <c r="R20" s="10"/>
      <c r="S20" s="10" t="s">
        <v>26</v>
      </c>
      <c r="T20" s="127"/>
    </row>
    <row r="21" spans="1:20" ht="51" customHeight="1">
      <c r="A21" s="10" t="s">
        <v>508</v>
      </c>
      <c r="B21" s="101" t="s">
        <v>544</v>
      </c>
      <c r="C21" s="101" t="s">
        <v>545</v>
      </c>
      <c r="D21" s="101">
        <v>397</v>
      </c>
      <c r="E21" s="93">
        <v>37.5</v>
      </c>
      <c r="F21" s="102">
        <v>78.6</v>
      </c>
      <c r="G21" s="103">
        <v>77.8</v>
      </c>
      <c r="H21" s="102">
        <f t="shared" si="0"/>
        <v>193.89999999999998</v>
      </c>
      <c r="I21" s="93">
        <f t="shared" si="1"/>
        <v>78.848</v>
      </c>
      <c r="J21" s="116" t="s">
        <v>546</v>
      </c>
      <c r="K21" s="117">
        <v>68</v>
      </c>
      <c r="L21" s="116" t="s">
        <v>547</v>
      </c>
      <c r="M21" s="118">
        <v>75</v>
      </c>
      <c r="N21" s="94" t="s">
        <v>25</v>
      </c>
      <c r="O21" s="94">
        <v>18</v>
      </c>
      <c r="P21" s="94" t="s">
        <v>26</v>
      </c>
      <c r="Q21" s="94" t="s">
        <v>511</v>
      </c>
      <c r="R21" s="94"/>
      <c r="S21" s="10" t="s">
        <v>26</v>
      </c>
      <c r="T21" s="127"/>
    </row>
    <row r="22" spans="1:20" ht="30" customHeight="1">
      <c r="A22" s="10" t="s">
        <v>508</v>
      </c>
      <c r="B22" s="101" t="s">
        <v>548</v>
      </c>
      <c r="C22" s="101" t="s">
        <v>549</v>
      </c>
      <c r="D22" s="101">
        <v>403</v>
      </c>
      <c r="E22" s="93">
        <v>35.5</v>
      </c>
      <c r="F22" s="102">
        <v>71.4</v>
      </c>
      <c r="G22" s="103">
        <v>79.6</v>
      </c>
      <c r="H22" s="102">
        <f t="shared" si="0"/>
        <v>186.5</v>
      </c>
      <c r="I22" s="93">
        <f t="shared" si="1"/>
        <v>78.8</v>
      </c>
      <c r="J22" s="119"/>
      <c r="K22" s="94"/>
      <c r="L22" s="119"/>
      <c r="M22" s="94"/>
      <c r="N22" s="94" t="s">
        <v>25</v>
      </c>
      <c r="O22" s="94">
        <v>19</v>
      </c>
      <c r="P22" s="94" t="s">
        <v>26</v>
      </c>
      <c r="Q22" s="94" t="s">
        <v>511</v>
      </c>
      <c r="R22" s="94"/>
      <c r="S22" s="10" t="s">
        <v>26</v>
      </c>
      <c r="T22" s="127"/>
    </row>
    <row r="23" spans="1:20" ht="30" customHeight="1">
      <c r="A23" s="10" t="s">
        <v>508</v>
      </c>
      <c r="B23" s="101" t="s">
        <v>550</v>
      </c>
      <c r="C23" s="101" t="s">
        <v>551</v>
      </c>
      <c r="D23" s="101">
        <v>379</v>
      </c>
      <c r="E23" s="93">
        <v>42.5</v>
      </c>
      <c r="F23" s="102">
        <v>85.8</v>
      </c>
      <c r="G23" s="103">
        <v>85.6</v>
      </c>
      <c r="H23" s="102">
        <f t="shared" si="0"/>
        <v>213.9</v>
      </c>
      <c r="I23" s="93">
        <f t="shared" si="1"/>
        <v>78.728</v>
      </c>
      <c r="J23" s="119"/>
      <c r="K23" s="94"/>
      <c r="L23" s="119"/>
      <c r="M23" s="94"/>
      <c r="N23" s="94" t="s">
        <v>25</v>
      </c>
      <c r="O23" s="94">
        <v>20</v>
      </c>
      <c r="P23" s="94" t="s">
        <v>26</v>
      </c>
      <c r="Q23" s="94" t="s">
        <v>511</v>
      </c>
      <c r="R23" s="94"/>
      <c r="S23" s="10" t="s">
        <v>26</v>
      </c>
      <c r="T23" s="127"/>
    </row>
    <row r="24" spans="1:20" ht="30" customHeight="1">
      <c r="A24" s="10" t="s">
        <v>508</v>
      </c>
      <c r="B24" s="101" t="s">
        <v>552</v>
      </c>
      <c r="C24" s="101" t="s">
        <v>553</v>
      </c>
      <c r="D24" s="101">
        <v>394</v>
      </c>
      <c r="E24" s="93">
        <v>38.5</v>
      </c>
      <c r="F24" s="102">
        <v>79</v>
      </c>
      <c r="G24" s="103">
        <v>78.2</v>
      </c>
      <c r="H24" s="102">
        <f t="shared" si="0"/>
        <v>195.7</v>
      </c>
      <c r="I24" s="93">
        <f t="shared" si="1"/>
        <v>78.64399999999999</v>
      </c>
      <c r="J24" s="119"/>
      <c r="K24" s="94"/>
      <c r="L24" s="119"/>
      <c r="M24" s="94"/>
      <c r="N24" s="94" t="s">
        <v>25</v>
      </c>
      <c r="O24" s="94">
        <v>21</v>
      </c>
      <c r="P24" s="94" t="s">
        <v>26</v>
      </c>
      <c r="Q24" s="94" t="s">
        <v>511</v>
      </c>
      <c r="R24" s="94"/>
      <c r="S24" s="10" t="s">
        <v>26</v>
      </c>
      <c r="T24" s="127"/>
    </row>
    <row r="25" spans="1:20" s="99" customFormat="1" ht="54.75" customHeight="1">
      <c r="A25" s="104" t="s">
        <v>508</v>
      </c>
      <c r="B25" s="105" t="s">
        <v>554</v>
      </c>
      <c r="C25" s="105" t="s">
        <v>555</v>
      </c>
      <c r="D25" s="105">
        <v>375</v>
      </c>
      <c r="E25" s="106">
        <v>37.5</v>
      </c>
      <c r="F25" s="106">
        <v>87.8</v>
      </c>
      <c r="G25" s="107">
        <v>89.6</v>
      </c>
      <c r="H25" s="106">
        <f t="shared" si="0"/>
        <v>214.89999999999998</v>
      </c>
      <c r="I25" s="106">
        <f t="shared" si="1"/>
        <v>78.288</v>
      </c>
      <c r="J25" s="120" t="s">
        <v>546</v>
      </c>
      <c r="K25" s="121">
        <v>73</v>
      </c>
      <c r="L25" s="120" t="s">
        <v>547</v>
      </c>
      <c r="M25" s="122">
        <v>60</v>
      </c>
      <c r="N25" s="123" t="s">
        <v>25</v>
      </c>
      <c r="O25" s="123">
        <v>22</v>
      </c>
      <c r="P25" s="123" t="s">
        <v>26</v>
      </c>
      <c r="Q25" s="123" t="s">
        <v>511</v>
      </c>
      <c r="R25" s="123"/>
      <c r="S25" s="104" t="s">
        <v>26</v>
      </c>
      <c r="T25" s="131"/>
    </row>
    <row r="26" spans="1:20" s="100" customFormat="1" ht="30" customHeight="1">
      <c r="A26" s="10" t="s">
        <v>508</v>
      </c>
      <c r="B26" s="101" t="s">
        <v>556</v>
      </c>
      <c r="C26" s="101" t="s">
        <v>557</v>
      </c>
      <c r="D26" s="101">
        <v>379</v>
      </c>
      <c r="E26" s="93">
        <v>37</v>
      </c>
      <c r="F26" s="102">
        <v>86.4</v>
      </c>
      <c r="G26" s="103">
        <v>86.6</v>
      </c>
      <c r="H26" s="102">
        <f t="shared" si="0"/>
        <v>210</v>
      </c>
      <c r="I26" s="93">
        <f t="shared" si="1"/>
        <v>78.25999999999999</v>
      </c>
      <c r="J26" s="119"/>
      <c r="K26" s="94"/>
      <c r="L26" s="119"/>
      <c r="M26" s="94"/>
      <c r="N26" s="94" t="s">
        <v>25</v>
      </c>
      <c r="O26" s="94">
        <v>23</v>
      </c>
      <c r="P26" s="94" t="s">
        <v>26</v>
      </c>
      <c r="Q26" s="123" t="s">
        <v>511</v>
      </c>
      <c r="R26" s="94"/>
      <c r="S26" s="10" t="s">
        <v>26</v>
      </c>
      <c r="T26" s="127" t="s">
        <v>41</v>
      </c>
    </row>
    <row r="27" spans="1:20" ht="30.75" customHeight="1">
      <c r="A27" s="10" t="s">
        <v>508</v>
      </c>
      <c r="B27" s="101" t="s">
        <v>558</v>
      </c>
      <c r="C27" s="101" t="s">
        <v>559</v>
      </c>
      <c r="D27" s="101">
        <v>376</v>
      </c>
      <c r="E27" s="93">
        <v>39.5</v>
      </c>
      <c r="F27" s="102">
        <v>83.8</v>
      </c>
      <c r="G27" s="103">
        <v>86.6</v>
      </c>
      <c r="H27" s="102">
        <f t="shared" si="0"/>
        <v>209.89999999999998</v>
      </c>
      <c r="I27" s="93">
        <f t="shared" si="1"/>
        <v>77.828</v>
      </c>
      <c r="J27" s="119"/>
      <c r="K27" s="94"/>
      <c r="L27" s="119"/>
      <c r="M27" s="94"/>
      <c r="N27" s="94" t="s">
        <v>25</v>
      </c>
      <c r="O27" s="94">
        <v>24</v>
      </c>
      <c r="P27" s="94" t="s">
        <v>28</v>
      </c>
      <c r="Q27" s="94"/>
      <c r="R27" s="94" t="s">
        <v>560</v>
      </c>
      <c r="S27" s="10" t="s">
        <v>26</v>
      </c>
      <c r="T27" s="127"/>
    </row>
    <row r="28" spans="1:20" ht="30" customHeight="1">
      <c r="A28" s="10" t="s">
        <v>508</v>
      </c>
      <c r="B28" s="101" t="s">
        <v>561</v>
      </c>
      <c r="C28" s="101" t="s">
        <v>562</v>
      </c>
      <c r="D28" s="101">
        <v>370</v>
      </c>
      <c r="E28" s="93">
        <v>42</v>
      </c>
      <c r="F28" s="102">
        <v>86.2</v>
      </c>
      <c r="G28" s="103">
        <v>86.2</v>
      </c>
      <c r="H28" s="102">
        <f t="shared" si="0"/>
        <v>214.39999999999998</v>
      </c>
      <c r="I28" s="93">
        <f t="shared" si="1"/>
        <v>77.52799999999999</v>
      </c>
      <c r="J28" s="119"/>
      <c r="K28" s="94"/>
      <c r="L28" s="119"/>
      <c r="M28" s="94"/>
      <c r="N28" s="94" t="s">
        <v>25</v>
      </c>
      <c r="O28" s="94">
        <v>25</v>
      </c>
      <c r="P28" s="94" t="s">
        <v>28</v>
      </c>
      <c r="Q28" s="94"/>
      <c r="R28" s="94" t="s">
        <v>560</v>
      </c>
      <c r="S28" s="10" t="s">
        <v>26</v>
      </c>
      <c r="T28" s="127"/>
    </row>
    <row r="29" spans="1:20" ht="30" customHeight="1">
      <c r="A29" s="10" t="s">
        <v>508</v>
      </c>
      <c r="B29" s="101" t="s">
        <v>563</v>
      </c>
      <c r="C29" s="101" t="s">
        <v>564</v>
      </c>
      <c r="D29" s="101">
        <v>383</v>
      </c>
      <c r="E29" s="93">
        <v>31</v>
      </c>
      <c r="F29" s="102">
        <v>80.4</v>
      </c>
      <c r="G29" s="103">
        <v>81.8</v>
      </c>
      <c r="H29" s="102">
        <f t="shared" si="0"/>
        <v>193.2</v>
      </c>
      <c r="I29" s="93">
        <f t="shared" si="1"/>
        <v>76.80399999999999</v>
      </c>
      <c r="J29" s="119"/>
      <c r="K29" s="94"/>
      <c r="L29" s="119"/>
      <c r="M29" s="94"/>
      <c r="N29" s="94" t="s">
        <v>25</v>
      </c>
      <c r="O29" s="94">
        <v>26</v>
      </c>
      <c r="P29" s="94" t="s">
        <v>28</v>
      </c>
      <c r="Q29" s="94"/>
      <c r="R29" s="94" t="s">
        <v>560</v>
      </c>
      <c r="S29" s="10" t="s">
        <v>26</v>
      </c>
      <c r="T29" s="127"/>
    </row>
    <row r="30" spans="1:20" ht="30" customHeight="1">
      <c r="A30" s="10" t="s">
        <v>508</v>
      </c>
      <c r="B30" s="101" t="s">
        <v>565</v>
      </c>
      <c r="C30" s="101" t="s">
        <v>566</v>
      </c>
      <c r="D30" s="101">
        <v>369</v>
      </c>
      <c r="E30" s="93">
        <v>38.5</v>
      </c>
      <c r="F30" s="102">
        <v>84.6</v>
      </c>
      <c r="G30" s="103">
        <v>85.2</v>
      </c>
      <c r="H30" s="102">
        <f t="shared" si="0"/>
        <v>208.3</v>
      </c>
      <c r="I30" s="93">
        <f t="shared" si="1"/>
        <v>76.656</v>
      </c>
      <c r="J30" s="124"/>
      <c r="K30" s="123"/>
      <c r="L30" s="124"/>
      <c r="M30" s="123"/>
      <c r="N30" s="94" t="s">
        <v>25</v>
      </c>
      <c r="O30" s="94">
        <v>27</v>
      </c>
      <c r="P30" s="94" t="s">
        <v>28</v>
      </c>
      <c r="Q30" s="123"/>
      <c r="R30" s="94" t="s">
        <v>560</v>
      </c>
      <c r="S30" s="104" t="s">
        <v>26</v>
      </c>
      <c r="T30" s="131"/>
    </row>
    <row r="31" spans="1:20" ht="57.75" customHeight="1">
      <c r="A31" s="10" t="s">
        <v>508</v>
      </c>
      <c r="B31" s="101" t="s">
        <v>567</v>
      </c>
      <c r="C31" s="101" t="s">
        <v>568</v>
      </c>
      <c r="D31" s="101">
        <v>387</v>
      </c>
      <c r="E31" s="93">
        <v>32</v>
      </c>
      <c r="F31" s="102">
        <v>78</v>
      </c>
      <c r="G31" s="103">
        <v>77</v>
      </c>
      <c r="H31" s="102">
        <f t="shared" si="0"/>
        <v>187</v>
      </c>
      <c r="I31" s="93">
        <f t="shared" si="1"/>
        <v>76.62</v>
      </c>
      <c r="J31" s="125" t="s">
        <v>546</v>
      </c>
      <c r="K31" s="126">
        <v>68</v>
      </c>
      <c r="L31" s="125" t="s">
        <v>547</v>
      </c>
      <c r="M31" s="127">
        <v>68</v>
      </c>
      <c r="N31" s="94" t="s">
        <v>25</v>
      </c>
      <c r="O31" s="94">
        <v>28</v>
      </c>
      <c r="P31" s="94" t="s">
        <v>28</v>
      </c>
      <c r="Q31" s="10"/>
      <c r="R31" s="94" t="s">
        <v>560</v>
      </c>
      <c r="S31" s="10" t="s">
        <v>26</v>
      </c>
      <c r="T31" s="127"/>
    </row>
    <row r="32" spans="1:20" ht="30" customHeight="1">
      <c r="A32" s="10" t="s">
        <v>508</v>
      </c>
      <c r="B32" s="101" t="s">
        <v>569</v>
      </c>
      <c r="C32" s="101" t="s">
        <v>570</v>
      </c>
      <c r="D32" s="101">
        <v>370</v>
      </c>
      <c r="E32" s="93">
        <v>35.5</v>
      </c>
      <c r="F32" s="102">
        <v>85.2</v>
      </c>
      <c r="G32" s="103">
        <v>84.6</v>
      </c>
      <c r="H32" s="102">
        <f t="shared" si="0"/>
        <v>205.3</v>
      </c>
      <c r="I32" s="93">
        <f t="shared" si="1"/>
        <v>76.43599999999999</v>
      </c>
      <c r="J32" s="119"/>
      <c r="K32" s="94"/>
      <c r="L32" s="119"/>
      <c r="M32" s="94"/>
      <c r="N32" s="94" t="s">
        <v>25</v>
      </c>
      <c r="O32" s="94">
        <v>29</v>
      </c>
      <c r="P32" s="94" t="s">
        <v>28</v>
      </c>
      <c r="Q32" s="94"/>
      <c r="R32" s="94" t="s">
        <v>560</v>
      </c>
      <c r="S32" s="10" t="s">
        <v>26</v>
      </c>
      <c r="T32" s="127"/>
    </row>
    <row r="33" spans="1:20" ht="30" customHeight="1">
      <c r="A33" s="10" t="s">
        <v>508</v>
      </c>
      <c r="B33" s="101" t="s">
        <v>571</v>
      </c>
      <c r="C33" s="101" t="s">
        <v>572</v>
      </c>
      <c r="D33" s="101">
        <v>371</v>
      </c>
      <c r="E33" s="93">
        <v>31</v>
      </c>
      <c r="F33" s="102">
        <v>86.6</v>
      </c>
      <c r="G33" s="103">
        <v>85.4</v>
      </c>
      <c r="H33" s="102">
        <f t="shared" si="0"/>
        <v>203</v>
      </c>
      <c r="I33" s="93">
        <f t="shared" si="1"/>
        <v>76.3</v>
      </c>
      <c r="J33" s="119"/>
      <c r="K33" s="94"/>
      <c r="L33" s="119"/>
      <c r="M33" s="94"/>
      <c r="N33" s="94" t="s">
        <v>25</v>
      </c>
      <c r="O33" s="94">
        <v>30</v>
      </c>
      <c r="P33" s="94" t="s">
        <v>28</v>
      </c>
      <c r="Q33" s="94"/>
      <c r="R33" s="94" t="s">
        <v>560</v>
      </c>
      <c r="S33" s="10" t="s">
        <v>26</v>
      </c>
      <c r="T33" s="127"/>
    </row>
    <row r="34" spans="1:20" ht="30" customHeight="1">
      <c r="A34" s="10" t="s">
        <v>508</v>
      </c>
      <c r="B34" s="101" t="s">
        <v>573</v>
      </c>
      <c r="C34" s="101" t="s">
        <v>574</v>
      </c>
      <c r="D34" s="101">
        <v>366</v>
      </c>
      <c r="E34" s="93">
        <v>34</v>
      </c>
      <c r="F34" s="102">
        <v>85.8</v>
      </c>
      <c r="G34" s="103">
        <v>87</v>
      </c>
      <c r="H34" s="102">
        <f t="shared" si="0"/>
        <v>206.8</v>
      </c>
      <c r="I34" s="93">
        <f t="shared" si="1"/>
        <v>76.056</v>
      </c>
      <c r="J34" s="119"/>
      <c r="K34" s="94"/>
      <c r="L34" s="119"/>
      <c r="M34" s="94"/>
      <c r="N34" s="94" t="s">
        <v>25</v>
      </c>
      <c r="O34" s="94">
        <v>31</v>
      </c>
      <c r="P34" s="94" t="s">
        <v>28</v>
      </c>
      <c r="Q34" s="94"/>
      <c r="R34" s="94" t="s">
        <v>560</v>
      </c>
      <c r="S34" s="10" t="s">
        <v>26</v>
      </c>
      <c r="T34" s="127"/>
    </row>
    <row r="35" spans="1:20" ht="30" customHeight="1">
      <c r="A35" s="10" t="s">
        <v>508</v>
      </c>
      <c r="B35" s="101" t="s">
        <v>575</v>
      </c>
      <c r="C35" s="101" t="s">
        <v>576</v>
      </c>
      <c r="D35" s="101">
        <v>367</v>
      </c>
      <c r="E35" s="93">
        <v>37</v>
      </c>
      <c r="F35" s="102">
        <v>84</v>
      </c>
      <c r="G35" s="103">
        <v>83.2</v>
      </c>
      <c r="H35" s="102">
        <f t="shared" si="0"/>
        <v>204.2</v>
      </c>
      <c r="I35" s="93">
        <f t="shared" si="1"/>
        <v>75.884</v>
      </c>
      <c r="J35" s="119"/>
      <c r="K35" s="94"/>
      <c r="L35" s="119"/>
      <c r="M35" s="94"/>
      <c r="N35" s="94" t="s">
        <v>25</v>
      </c>
      <c r="O35" s="94">
        <v>32</v>
      </c>
      <c r="P35" s="94" t="s">
        <v>28</v>
      </c>
      <c r="Q35" s="94"/>
      <c r="R35" s="94" t="s">
        <v>560</v>
      </c>
      <c r="S35" s="10" t="s">
        <v>26</v>
      </c>
      <c r="T35" s="127"/>
    </row>
    <row r="36" spans="1:20" ht="30" customHeight="1">
      <c r="A36" s="10" t="s">
        <v>508</v>
      </c>
      <c r="B36" s="101" t="s">
        <v>577</v>
      </c>
      <c r="C36" s="101" t="s">
        <v>578</v>
      </c>
      <c r="D36" s="101">
        <v>363</v>
      </c>
      <c r="E36" s="93">
        <v>38</v>
      </c>
      <c r="F36" s="102">
        <v>83</v>
      </c>
      <c r="G36" s="103">
        <v>85.4</v>
      </c>
      <c r="H36" s="102">
        <f t="shared" si="0"/>
        <v>206.4</v>
      </c>
      <c r="I36" s="93">
        <f t="shared" si="1"/>
        <v>75.588</v>
      </c>
      <c r="J36" s="119"/>
      <c r="K36" s="94"/>
      <c r="L36" s="119"/>
      <c r="M36" s="94"/>
      <c r="N36" s="94" t="s">
        <v>25</v>
      </c>
      <c r="O36" s="94">
        <v>33</v>
      </c>
      <c r="P36" s="94" t="s">
        <v>28</v>
      </c>
      <c r="Q36" s="94"/>
      <c r="R36" s="94" t="s">
        <v>560</v>
      </c>
      <c r="S36" s="10" t="s">
        <v>26</v>
      </c>
      <c r="T36" s="127"/>
    </row>
    <row r="37" spans="1:20" ht="30" customHeight="1">
      <c r="A37" s="10" t="s">
        <v>508</v>
      </c>
      <c r="B37" s="101" t="s">
        <v>579</v>
      </c>
      <c r="C37" s="101" t="s">
        <v>580</v>
      </c>
      <c r="D37" s="101">
        <v>360</v>
      </c>
      <c r="E37" s="93">
        <v>34</v>
      </c>
      <c r="F37" s="102">
        <v>87</v>
      </c>
      <c r="G37" s="103">
        <v>86.6</v>
      </c>
      <c r="H37" s="102">
        <f t="shared" si="0"/>
        <v>207.6</v>
      </c>
      <c r="I37" s="93">
        <f t="shared" si="1"/>
        <v>75.312</v>
      </c>
      <c r="J37" s="119"/>
      <c r="K37" s="94"/>
      <c r="L37" s="119"/>
      <c r="M37" s="94"/>
      <c r="N37" s="94" t="s">
        <v>25</v>
      </c>
      <c r="O37" s="94">
        <v>34</v>
      </c>
      <c r="P37" s="94" t="s">
        <v>28</v>
      </c>
      <c r="Q37" s="94"/>
      <c r="R37" s="94" t="s">
        <v>560</v>
      </c>
      <c r="S37" s="10" t="s">
        <v>26</v>
      </c>
      <c r="T37" s="127"/>
    </row>
    <row r="38" spans="1:20" ht="30" customHeight="1">
      <c r="A38" s="10" t="s">
        <v>508</v>
      </c>
      <c r="B38" s="101" t="s">
        <v>581</v>
      </c>
      <c r="C38" s="101" t="s">
        <v>486</v>
      </c>
      <c r="D38" s="101">
        <v>359</v>
      </c>
      <c r="E38" s="93">
        <v>35.5</v>
      </c>
      <c r="F38" s="102">
        <v>86</v>
      </c>
      <c r="G38" s="103">
        <v>85.8</v>
      </c>
      <c r="H38" s="102">
        <f t="shared" si="0"/>
        <v>207.3</v>
      </c>
      <c r="I38" s="93">
        <f t="shared" si="1"/>
        <v>75.136</v>
      </c>
      <c r="J38" s="119"/>
      <c r="K38" s="94"/>
      <c r="L38" s="119"/>
      <c r="M38" s="94"/>
      <c r="N38" s="94" t="s">
        <v>25</v>
      </c>
      <c r="O38" s="94">
        <v>35</v>
      </c>
      <c r="P38" s="94" t="s">
        <v>28</v>
      </c>
      <c r="Q38" s="94"/>
      <c r="R38" s="94" t="s">
        <v>560</v>
      </c>
      <c r="S38" s="10" t="s">
        <v>26</v>
      </c>
      <c r="T38" s="127"/>
    </row>
    <row r="39" spans="1:20" ht="30" customHeight="1">
      <c r="A39" s="10" t="s">
        <v>508</v>
      </c>
      <c r="B39" s="101" t="s">
        <v>582</v>
      </c>
      <c r="C39" s="101" t="s">
        <v>583</v>
      </c>
      <c r="D39" s="101">
        <v>360</v>
      </c>
      <c r="E39" s="93">
        <v>34</v>
      </c>
      <c r="F39" s="102">
        <v>86</v>
      </c>
      <c r="G39" s="103">
        <v>85.2</v>
      </c>
      <c r="H39" s="102">
        <f t="shared" si="0"/>
        <v>205.2</v>
      </c>
      <c r="I39" s="93">
        <f t="shared" si="1"/>
        <v>75.024</v>
      </c>
      <c r="J39" s="119"/>
      <c r="K39" s="94"/>
      <c r="L39" s="119"/>
      <c r="M39" s="94"/>
      <c r="N39" s="94" t="s">
        <v>25</v>
      </c>
      <c r="O39" s="94">
        <v>36</v>
      </c>
      <c r="P39" s="94" t="s">
        <v>28</v>
      </c>
      <c r="Q39" s="94"/>
      <c r="R39" s="94" t="s">
        <v>560</v>
      </c>
      <c r="S39" s="10" t="s">
        <v>26</v>
      </c>
      <c r="T39" s="127"/>
    </row>
    <row r="40" spans="1:20" ht="30" customHeight="1">
      <c r="A40" s="10" t="s">
        <v>508</v>
      </c>
      <c r="B40" s="101" t="s">
        <v>584</v>
      </c>
      <c r="C40" s="101" t="s">
        <v>585</v>
      </c>
      <c r="D40" s="101">
        <v>362</v>
      </c>
      <c r="E40" s="93">
        <v>35.5</v>
      </c>
      <c r="F40" s="102">
        <v>82.6</v>
      </c>
      <c r="G40" s="103">
        <v>84</v>
      </c>
      <c r="H40" s="102">
        <f t="shared" si="0"/>
        <v>202.1</v>
      </c>
      <c r="I40" s="93">
        <f t="shared" si="1"/>
        <v>74.932</v>
      </c>
      <c r="J40" s="119"/>
      <c r="K40" s="94"/>
      <c r="L40" s="119"/>
      <c r="M40" s="94"/>
      <c r="N40" s="94" t="s">
        <v>25</v>
      </c>
      <c r="O40" s="94">
        <v>37</v>
      </c>
      <c r="P40" s="94" t="s">
        <v>28</v>
      </c>
      <c r="Q40" s="94"/>
      <c r="R40" s="94" t="s">
        <v>560</v>
      </c>
      <c r="S40" s="10" t="s">
        <v>26</v>
      </c>
      <c r="T40" s="127"/>
    </row>
    <row r="41" spans="1:20" ht="30" customHeight="1">
      <c r="A41" s="10" t="s">
        <v>508</v>
      </c>
      <c r="B41" s="101" t="s">
        <v>586</v>
      </c>
      <c r="C41" s="101" t="s">
        <v>587</v>
      </c>
      <c r="D41" s="101">
        <v>362</v>
      </c>
      <c r="E41" s="93">
        <v>32.5</v>
      </c>
      <c r="F41" s="102">
        <v>83.8</v>
      </c>
      <c r="G41" s="103">
        <v>83.8</v>
      </c>
      <c r="H41" s="102">
        <f t="shared" si="0"/>
        <v>200.1</v>
      </c>
      <c r="I41" s="93">
        <f t="shared" si="1"/>
        <v>74.692</v>
      </c>
      <c r="J41" s="119"/>
      <c r="K41" s="94"/>
      <c r="L41" s="119"/>
      <c r="M41" s="94"/>
      <c r="N41" s="94" t="s">
        <v>25</v>
      </c>
      <c r="O41" s="94">
        <v>38</v>
      </c>
      <c r="P41" s="94" t="s">
        <v>28</v>
      </c>
      <c r="Q41" s="94"/>
      <c r="R41" s="94" t="s">
        <v>560</v>
      </c>
      <c r="S41" s="10" t="s">
        <v>26</v>
      </c>
      <c r="T41" s="127"/>
    </row>
    <row r="42" spans="1:20" ht="30" customHeight="1">
      <c r="A42" s="10" t="s">
        <v>508</v>
      </c>
      <c r="B42" s="101" t="s">
        <v>588</v>
      </c>
      <c r="C42" s="101" t="s">
        <v>589</v>
      </c>
      <c r="D42" s="101">
        <v>360</v>
      </c>
      <c r="E42" s="93">
        <v>37.5</v>
      </c>
      <c r="F42" s="102">
        <v>81.4</v>
      </c>
      <c r="G42" s="103">
        <v>82.4</v>
      </c>
      <c r="H42" s="102">
        <f t="shared" si="0"/>
        <v>201.3</v>
      </c>
      <c r="I42" s="93">
        <f t="shared" si="1"/>
        <v>74.556</v>
      </c>
      <c r="J42" s="128"/>
      <c r="K42" s="10"/>
      <c r="L42" s="128"/>
      <c r="M42" s="10"/>
      <c r="N42" s="94" t="s">
        <v>25</v>
      </c>
      <c r="O42" s="94">
        <v>39</v>
      </c>
      <c r="P42" s="94" t="s">
        <v>28</v>
      </c>
      <c r="Q42" s="10"/>
      <c r="R42" s="94" t="s">
        <v>560</v>
      </c>
      <c r="S42" s="10" t="s">
        <v>26</v>
      </c>
      <c r="T42" s="127"/>
    </row>
    <row r="43" spans="1:20" ht="30" customHeight="1">
      <c r="A43" s="10" t="s">
        <v>508</v>
      </c>
      <c r="B43" s="101" t="s">
        <v>590</v>
      </c>
      <c r="C43" s="101" t="s">
        <v>591</v>
      </c>
      <c r="D43" s="101">
        <v>367</v>
      </c>
      <c r="E43" s="93">
        <v>32.5</v>
      </c>
      <c r="F43" s="102">
        <v>80.4</v>
      </c>
      <c r="G43" s="103">
        <v>78.8</v>
      </c>
      <c r="H43" s="102">
        <f t="shared" si="0"/>
        <v>191.7</v>
      </c>
      <c r="I43" s="93">
        <f t="shared" si="1"/>
        <v>74.384</v>
      </c>
      <c r="J43" s="119"/>
      <c r="K43" s="94"/>
      <c r="L43" s="119"/>
      <c r="M43" s="94"/>
      <c r="N43" s="94" t="s">
        <v>25</v>
      </c>
      <c r="O43" s="94">
        <v>40</v>
      </c>
      <c r="P43" s="94" t="s">
        <v>28</v>
      </c>
      <c r="Q43" s="94"/>
      <c r="R43" s="94" t="s">
        <v>560</v>
      </c>
      <c r="S43" s="10" t="s">
        <v>26</v>
      </c>
      <c r="T43" s="127"/>
    </row>
    <row r="44" spans="1:20" ht="30" customHeight="1">
      <c r="A44" s="10" t="s">
        <v>508</v>
      </c>
      <c r="B44" s="101" t="s">
        <v>592</v>
      </c>
      <c r="C44" s="101" t="s">
        <v>593</v>
      </c>
      <c r="D44" s="101">
        <v>356</v>
      </c>
      <c r="E44" s="93">
        <v>33</v>
      </c>
      <c r="F44" s="102">
        <v>85</v>
      </c>
      <c r="G44" s="103">
        <v>84.8</v>
      </c>
      <c r="H44" s="102">
        <f t="shared" si="0"/>
        <v>202.8</v>
      </c>
      <c r="I44" s="93">
        <f t="shared" si="1"/>
        <v>74.176</v>
      </c>
      <c r="J44" s="119"/>
      <c r="K44" s="94"/>
      <c r="L44" s="119"/>
      <c r="M44" s="94"/>
      <c r="N44" s="94" t="s">
        <v>25</v>
      </c>
      <c r="O44" s="94">
        <v>41</v>
      </c>
      <c r="P44" s="94" t="s">
        <v>28</v>
      </c>
      <c r="Q44" s="94"/>
      <c r="R44" s="94" t="s">
        <v>560</v>
      </c>
      <c r="S44" s="10" t="s">
        <v>26</v>
      </c>
      <c r="T44" s="127"/>
    </row>
    <row r="45" spans="1:20" ht="30" customHeight="1">
      <c r="A45" s="10" t="s">
        <v>508</v>
      </c>
      <c r="B45" s="101" t="s">
        <v>594</v>
      </c>
      <c r="C45" s="101" t="s">
        <v>595</v>
      </c>
      <c r="D45" s="101">
        <v>356</v>
      </c>
      <c r="E45" s="93">
        <v>35</v>
      </c>
      <c r="F45" s="102">
        <v>78.6</v>
      </c>
      <c r="G45" s="103">
        <v>80.2</v>
      </c>
      <c r="H45" s="102">
        <f t="shared" si="0"/>
        <v>193.8</v>
      </c>
      <c r="I45" s="93">
        <f t="shared" si="1"/>
        <v>73.096</v>
      </c>
      <c r="J45" s="119"/>
      <c r="K45" s="94"/>
      <c r="L45" s="119"/>
      <c r="M45" s="94"/>
      <c r="N45" s="94" t="s">
        <v>25</v>
      </c>
      <c r="O45" s="94">
        <v>42</v>
      </c>
      <c r="P45" s="94" t="s">
        <v>28</v>
      </c>
      <c r="Q45" s="94"/>
      <c r="R45" s="94" t="s">
        <v>560</v>
      </c>
      <c r="S45" s="10" t="s">
        <v>26</v>
      </c>
      <c r="T45" s="127"/>
    </row>
    <row r="46" spans="1:20" ht="30" customHeight="1">
      <c r="A46" s="10" t="s">
        <v>508</v>
      </c>
      <c r="B46" s="101" t="s">
        <v>596</v>
      </c>
      <c r="C46" s="101" t="s">
        <v>597</v>
      </c>
      <c r="D46" s="101">
        <v>353</v>
      </c>
      <c r="E46" s="93">
        <v>34</v>
      </c>
      <c r="F46" s="102">
        <v>71.2</v>
      </c>
      <c r="G46" s="103">
        <v>71.2</v>
      </c>
      <c r="H46" s="102">
        <f t="shared" si="0"/>
        <v>176.4</v>
      </c>
      <c r="I46" s="93">
        <f t="shared" si="1"/>
        <v>70.588</v>
      </c>
      <c r="J46" s="128"/>
      <c r="K46" s="10"/>
      <c r="L46" s="128"/>
      <c r="M46" s="10"/>
      <c r="N46" s="94" t="s">
        <v>25</v>
      </c>
      <c r="O46" s="94">
        <v>43</v>
      </c>
      <c r="P46" s="94" t="s">
        <v>28</v>
      </c>
      <c r="Q46" s="10"/>
      <c r="R46" s="94" t="s">
        <v>560</v>
      </c>
      <c r="S46" s="10" t="s">
        <v>26</v>
      </c>
      <c r="T46" s="127"/>
    </row>
    <row r="47" spans="1:20" ht="30" customHeight="1">
      <c r="A47" s="10" t="s">
        <v>508</v>
      </c>
      <c r="B47" s="101" t="s">
        <v>598</v>
      </c>
      <c r="C47" s="101" t="s">
        <v>599</v>
      </c>
      <c r="D47" s="101">
        <v>352</v>
      </c>
      <c r="E47" s="93">
        <v>33.5</v>
      </c>
      <c r="F47" s="102">
        <v>78.2</v>
      </c>
      <c r="G47" s="103">
        <v>64.2</v>
      </c>
      <c r="H47" s="102">
        <f t="shared" si="0"/>
        <v>175.9</v>
      </c>
      <c r="I47" s="93">
        <f t="shared" si="1"/>
        <v>70.388</v>
      </c>
      <c r="J47" s="119"/>
      <c r="K47" s="94"/>
      <c r="L47" s="119"/>
      <c r="M47" s="94"/>
      <c r="N47" s="94" t="s">
        <v>25</v>
      </c>
      <c r="O47" s="94">
        <v>44</v>
      </c>
      <c r="P47" s="94" t="s">
        <v>28</v>
      </c>
      <c r="Q47" s="94"/>
      <c r="R47" s="94" t="s">
        <v>560</v>
      </c>
      <c r="S47" s="10" t="s">
        <v>26</v>
      </c>
      <c r="T47" s="127"/>
    </row>
    <row r="48" spans="1:20" ht="30" customHeight="1">
      <c r="A48" s="10" t="s">
        <v>508</v>
      </c>
      <c r="B48" s="101" t="s">
        <v>600</v>
      </c>
      <c r="C48" s="101" t="s">
        <v>601</v>
      </c>
      <c r="D48" s="101">
        <v>351</v>
      </c>
      <c r="E48" s="93">
        <v>31</v>
      </c>
      <c r="F48" s="102">
        <v>72.2</v>
      </c>
      <c r="G48" s="103">
        <v>73.6</v>
      </c>
      <c r="H48" s="102">
        <f t="shared" si="0"/>
        <v>176.8</v>
      </c>
      <c r="I48" s="93">
        <f t="shared" si="1"/>
        <v>70.356</v>
      </c>
      <c r="J48" s="128"/>
      <c r="K48" s="10"/>
      <c r="L48" s="128"/>
      <c r="M48" s="10"/>
      <c r="N48" s="94" t="s">
        <v>25</v>
      </c>
      <c r="O48" s="94">
        <v>45</v>
      </c>
      <c r="P48" s="94" t="s">
        <v>28</v>
      </c>
      <c r="Q48" s="10"/>
      <c r="R48" s="94" t="s">
        <v>560</v>
      </c>
      <c r="S48" s="10" t="s">
        <v>26</v>
      </c>
      <c r="T48" s="127"/>
    </row>
    <row r="49" spans="1:20" ht="57.75" customHeight="1">
      <c r="A49" s="10" t="s">
        <v>508</v>
      </c>
      <c r="B49" s="101" t="s">
        <v>602</v>
      </c>
      <c r="C49" s="101" t="s">
        <v>603</v>
      </c>
      <c r="D49" s="101">
        <v>388</v>
      </c>
      <c r="E49" s="93">
        <v>34</v>
      </c>
      <c r="F49" s="102">
        <v>82.8</v>
      </c>
      <c r="G49" s="103">
        <v>82</v>
      </c>
      <c r="H49" s="102">
        <f t="shared" si="0"/>
        <v>198.8</v>
      </c>
      <c r="I49" s="93">
        <f t="shared" si="1"/>
        <v>78.17599999999999</v>
      </c>
      <c r="J49" s="116" t="s">
        <v>546</v>
      </c>
      <c r="K49" s="117">
        <v>47</v>
      </c>
      <c r="L49" s="116" t="s">
        <v>547</v>
      </c>
      <c r="M49" s="118">
        <v>62</v>
      </c>
      <c r="N49" s="94" t="s">
        <v>25</v>
      </c>
      <c r="O49" s="94"/>
      <c r="P49" s="94" t="s">
        <v>28</v>
      </c>
      <c r="Q49" s="94"/>
      <c r="R49" s="94" t="s">
        <v>131</v>
      </c>
      <c r="S49" s="10" t="s">
        <v>26</v>
      </c>
      <c r="T49" s="127"/>
    </row>
    <row r="50" spans="1:20" ht="54.75" customHeight="1">
      <c r="A50" s="10" t="s">
        <v>508</v>
      </c>
      <c r="B50" s="101" t="s">
        <v>604</v>
      </c>
      <c r="C50" s="101" t="s">
        <v>605</v>
      </c>
      <c r="D50" s="101">
        <v>357</v>
      </c>
      <c r="E50" s="93">
        <v>32</v>
      </c>
      <c r="F50" s="102">
        <v>69.4</v>
      </c>
      <c r="G50" s="103">
        <v>64.4</v>
      </c>
      <c r="H50" s="102">
        <f t="shared" si="0"/>
        <v>165.8</v>
      </c>
      <c r="I50" s="93">
        <f t="shared" si="1"/>
        <v>69.876</v>
      </c>
      <c r="J50" s="116" t="s">
        <v>546</v>
      </c>
      <c r="K50" s="117">
        <v>73</v>
      </c>
      <c r="L50" s="116" t="s">
        <v>547</v>
      </c>
      <c r="M50" s="129">
        <v>57</v>
      </c>
      <c r="N50" s="94" t="s">
        <v>25</v>
      </c>
      <c r="O50" s="94"/>
      <c r="P50" s="94" t="s">
        <v>28</v>
      </c>
      <c r="Q50" s="94"/>
      <c r="R50" s="94" t="s">
        <v>131</v>
      </c>
      <c r="S50" s="10" t="s">
        <v>26</v>
      </c>
      <c r="T50" s="127"/>
    </row>
    <row r="51" spans="1:20" ht="30" customHeight="1">
      <c r="A51" s="10" t="s">
        <v>508</v>
      </c>
      <c r="B51" s="101" t="s">
        <v>606</v>
      </c>
      <c r="C51" s="101" t="s">
        <v>607</v>
      </c>
      <c r="D51" s="101">
        <v>352</v>
      </c>
      <c r="E51" s="93"/>
      <c r="F51" s="102"/>
      <c r="G51" s="103"/>
      <c r="H51" s="102"/>
      <c r="I51" s="93"/>
      <c r="J51" s="128"/>
      <c r="K51" s="10"/>
      <c r="L51" s="10"/>
      <c r="M51" s="10"/>
      <c r="N51" s="10"/>
      <c r="O51" s="94"/>
      <c r="P51" s="94" t="s">
        <v>28</v>
      </c>
      <c r="Q51" s="10"/>
      <c r="R51" s="94" t="s">
        <v>172</v>
      </c>
      <c r="S51" s="10" t="s">
        <v>26</v>
      </c>
      <c r="T51" s="127"/>
    </row>
    <row r="52" spans="1:20" s="2" customFormat="1" ht="147.75" customHeight="1">
      <c r="A52" s="108" t="s">
        <v>608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</row>
    <row r="53" spans="1:20" s="3" customFormat="1" ht="51" customHeight="1">
      <c r="A53" s="109"/>
      <c r="B53" s="110" t="s">
        <v>609</v>
      </c>
      <c r="C53" s="111"/>
      <c r="D53" s="111"/>
      <c r="E53" s="111"/>
      <c r="F53" s="112"/>
      <c r="G53" s="113"/>
      <c r="H53" s="114" t="s">
        <v>610</v>
      </c>
      <c r="I53" s="111"/>
      <c r="J53" s="111"/>
      <c r="K53" s="112"/>
      <c r="L53" s="112"/>
      <c r="M53" s="130">
        <v>44649</v>
      </c>
      <c r="N53" s="111"/>
      <c r="O53" s="111"/>
      <c r="P53" s="111"/>
      <c r="Q53" s="111"/>
      <c r="R53" s="111"/>
      <c r="S53" s="109"/>
      <c r="T53" s="109"/>
    </row>
    <row r="54" spans="1:8" s="3" customFormat="1" ht="12">
      <c r="A54" s="72"/>
      <c r="G54" s="73"/>
      <c r="H54" s="115"/>
    </row>
  </sheetData>
  <sheetProtection/>
  <mergeCells count="22">
    <mergeCell ref="A1:T1"/>
    <mergeCell ref="E2:H2"/>
    <mergeCell ref="A52:T52"/>
    <mergeCell ref="B53:E53"/>
    <mergeCell ref="H53:J53"/>
    <mergeCell ref="M53:R53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3937007874015748" right="0.1968503937007874" top="0.3937007874015748" bottom="0" header="0.5118110236220472" footer="0.5118110236220472"/>
  <pageSetup fitToHeight="0" fitToWidth="1" horizontalDpi="600" verticalDpi="600" orientation="landscape" paperSize="9" scale="7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6"/>
  <sheetViews>
    <sheetView zoomScaleSheetLayoutView="100" workbookViewId="0" topLeftCell="A19">
      <selection activeCell="E32" sqref="E32"/>
    </sheetView>
  </sheetViews>
  <sheetFormatPr defaultColWidth="9.00390625" defaultRowHeight="14.25"/>
  <cols>
    <col min="1" max="1" width="8.375" style="30" customWidth="1"/>
    <col min="2" max="2" width="17.50390625" style="0" customWidth="1"/>
    <col min="3" max="3" width="6.75390625" style="0" customWidth="1"/>
    <col min="4" max="4" width="5.125" style="0" customWidth="1"/>
    <col min="5" max="5" width="7.625" style="74" customWidth="1"/>
    <col min="6" max="6" width="8.00390625" style="74" customWidth="1"/>
    <col min="7" max="7" width="8.25390625" style="74" customWidth="1"/>
    <col min="8" max="8" width="10.75390625" style="74" customWidth="1"/>
    <col min="9" max="9" width="7.875" style="31" customWidth="1"/>
    <col min="10" max="11" width="4.25390625" style="0" customWidth="1"/>
    <col min="12" max="12" width="5.75390625" style="0" customWidth="1"/>
    <col min="13" max="13" width="4.25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9.375" style="0" customWidth="1"/>
    <col min="18" max="18" width="10.25390625" style="0" customWidth="1"/>
    <col min="19" max="19" width="5.125" style="0" customWidth="1"/>
    <col min="20" max="20" width="12.625" style="0" customWidth="1"/>
  </cols>
  <sheetData>
    <row r="1" spans="1:20" ht="21.75" customHeight="1">
      <c r="A1" s="5" t="s">
        <v>611</v>
      </c>
      <c r="B1" s="5"/>
      <c r="C1" s="5"/>
      <c r="D1" s="5"/>
      <c r="E1" s="75"/>
      <c r="F1" s="75"/>
      <c r="G1" s="75"/>
      <c r="H1" s="75"/>
      <c r="I1" s="90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9" customFormat="1" ht="15">
      <c r="A2" s="32" t="s">
        <v>1</v>
      </c>
      <c r="B2" s="32" t="s">
        <v>2</v>
      </c>
      <c r="C2" s="32" t="s">
        <v>3</v>
      </c>
      <c r="D2" s="32" t="s">
        <v>4</v>
      </c>
      <c r="E2" s="76" t="s">
        <v>5</v>
      </c>
      <c r="F2" s="77"/>
      <c r="G2" s="77"/>
      <c r="H2" s="77"/>
      <c r="I2" s="91" t="s">
        <v>612</v>
      </c>
      <c r="J2" s="32" t="s">
        <v>7</v>
      </c>
      <c r="K2" s="32" t="s">
        <v>8</v>
      </c>
      <c r="L2" s="32" t="s">
        <v>9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15</v>
      </c>
      <c r="S2" s="32" t="s">
        <v>16</v>
      </c>
      <c r="T2" s="95" t="s">
        <v>17</v>
      </c>
    </row>
    <row r="3" spans="1:20" ht="94.5" customHeight="1">
      <c r="A3" s="37"/>
      <c r="B3" s="37"/>
      <c r="C3" s="37"/>
      <c r="D3" s="37"/>
      <c r="E3" s="78" t="s">
        <v>18</v>
      </c>
      <c r="F3" s="78" t="s">
        <v>19</v>
      </c>
      <c r="G3" s="78" t="s">
        <v>20</v>
      </c>
      <c r="H3" s="78" t="s">
        <v>21</v>
      </c>
      <c r="I3" s="92"/>
      <c r="J3" s="37"/>
      <c r="K3" s="37"/>
      <c r="L3" s="37"/>
      <c r="M3" s="37"/>
      <c r="N3" s="37"/>
      <c r="O3" s="37"/>
      <c r="P3" s="37"/>
      <c r="Q3" s="37"/>
      <c r="R3" s="37"/>
      <c r="S3" s="37"/>
      <c r="T3" s="96"/>
    </row>
    <row r="4" spans="1:20" ht="30.75" customHeight="1">
      <c r="A4" s="37" t="s">
        <v>613</v>
      </c>
      <c r="B4" s="37" t="s">
        <v>614</v>
      </c>
      <c r="C4" s="37" t="s">
        <v>615</v>
      </c>
      <c r="D4" s="37">
        <v>408</v>
      </c>
      <c r="E4" s="78">
        <v>39.5</v>
      </c>
      <c r="F4" s="79">
        <v>86.2</v>
      </c>
      <c r="G4" s="79">
        <v>85.6</v>
      </c>
      <c r="H4" s="78">
        <v>211.3</v>
      </c>
      <c r="I4" s="92">
        <v>82.476</v>
      </c>
      <c r="J4" s="37"/>
      <c r="K4" s="37"/>
      <c r="L4" s="37"/>
      <c r="M4" s="37"/>
      <c r="N4" s="37" t="s">
        <v>25</v>
      </c>
      <c r="O4" s="37">
        <v>1</v>
      </c>
      <c r="P4" s="37" t="s">
        <v>26</v>
      </c>
      <c r="Q4" s="37" t="s">
        <v>616</v>
      </c>
      <c r="R4" s="37"/>
      <c r="S4" s="37" t="s">
        <v>28</v>
      </c>
      <c r="T4" s="97"/>
    </row>
    <row r="5" spans="1:20" ht="30.75" customHeight="1">
      <c r="A5" s="37" t="s">
        <v>613</v>
      </c>
      <c r="B5" s="37" t="s">
        <v>617</v>
      </c>
      <c r="C5" s="37" t="s">
        <v>618</v>
      </c>
      <c r="D5" s="37">
        <v>397</v>
      </c>
      <c r="E5" s="78">
        <v>42.5</v>
      </c>
      <c r="F5" s="79">
        <v>86.4</v>
      </c>
      <c r="G5" s="79">
        <v>85.8</v>
      </c>
      <c r="H5" s="78">
        <v>214.7</v>
      </c>
      <c r="I5" s="92">
        <v>81.344</v>
      </c>
      <c r="J5" s="37"/>
      <c r="K5" s="37"/>
      <c r="L5" s="37"/>
      <c r="M5" s="37"/>
      <c r="N5" s="37" t="s">
        <v>25</v>
      </c>
      <c r="O5" s="37">
        <v>2</v>
      </c>
      <c r="P5" s="37" t="s">
        <v>26</v>
      </c>
      <c r="Q5" s="37" t="s">
        <v>616</v>
      </c>
      <c r="R5" s="37"/>
      <c r="S5" s="37" t="s">
        <v>28</v>
      </c>
      <c r="T5" s="97"/>
    </row>
    <row r="6" spans="1:20" ht="30.75" customHeight="1">
      <c r="A6" s="37" t="s">
        <v>613</v>
      </c>
      <c r="B6" s="37" t="s">
        <v>619</v>
      </c>
      <c r="C6" s="37" t="s">
        <v>620</v>
      </c>
      <c r="D6" s="37">
        <v>379</v>
      </c>
      <c r="E6" s="78">
        <v>41</v>
      </c>
      <c r="F6" s="79">
        <v>89.4</v>
      </c>
      <c r="G6" s="79">
        <v>87</v>
      </c>
      <c r="H6" s="78">
        <v>217.4</v>
      </c>
      <c r="I6" s="92">
        <v>79.148</v>
      </c>
      <c r="J6" s="37"/>
      <c r="K6" s="37"/>
      <c r="L6" s="37"/>
      <c r="M6" s="37"/>
      <c r="N6" s="37" t="s">
        <v>25</v>
      </c>
      <c r="O6" s="37">
        <v>3</v>
      </c>
      <c r="P6" s="37" t="s">
        <v>28</v>
      </c>
      <c r="Q6" s="37"/>
      <c r="R6" s="37" t="s">
        <v>63</v>
      </c>
      <c r="S6" s="37" t="s">
        <v>28</v>
      </c>
      <c r="T6" s="97"/>
    </row>
    <row r="7" spans="1:20" ht="30.75" customHeight="1">
      <c r="A7" s="37" t="s">
        <v>613</v>
      </c>
      <c r="B7" s="37" t="s">
        <v>621</v>
      </c>
      <c r="C7" s="37" t="s">
        <v>622</v>
      </c>
      <c r="D7" s="37">
        <v>381</v>
      </c>
      <c r="E7" s="78">
        <v>36.5</v>
      </c>
      <c r="F7" s="79">
        <v>88.8</v>
      </c>
      <c r="G7" s="79">
        <v>88.8</v>
      </c>
      <c r="H7" s="78">
        <v>214.1</v>
      </c>
      <c r="I7" s="92">
        <v>79.032</v>
      </c>
      <c r="J7" s="37"/>
      <c r="K7" s="37"/>
      <c r="L7" s="37"/>
      <c r="M7" s="37"/>
      <c r="N7" s="37" t="s">
        <v>25</v>
      </c>
      <c r="O7" s="37">
        <v>4</v>
      </c>
      <c r="P7" s="37" t="s">
        <v>26</v>
      </c>
      <c r="Q7" s="37" t="s">
        <v>616</v>
      </c>
      <c r="R7" s="37"/>
      <c r="S7" s="37" t="s">
        <v>28</v>
      </c>
      <c r="T7" s="97"/>
    </row>
    <row r="8" spans="1:20" ht="30.75" customHeight="1">
      <c r="A8" s="37" t="s">
        <v>613</v>
      </c>
      <c r="B8" s="37" t="s">
        <v>623</v>
      </c>
      <c r="C8" s="37" t="s">
        <v>624</v>
      </c>
      <c r="D8" s="37">
        <v>375</v>
      </c>
      <c r="E8" s="78">
        <v>46</v>
      </c>
      <c r="F8" s="79">
        <v>86.6</v>
      </c>
      <c r="G8" s="79">
        <v>87</v>
      </c>
      <c r="H8" s="78">
        <v>219.6</v>
      </c>
      <c r="I8" s="92">
        <v>78.852</v>
      </c>
      <c r="J8" s="37"/>
      <c r="K8" s="37"/>
      <c r="L8" s="37"/>
      <c r="M8" s="37"/>
      <c r="N8" s="37" t="s">
        <v>25</v>
      </c>
      <c r="O8" s="37">
        <v>5</v>
      </c>
      <c r="P8" s="37" t="s">
        <v>28</v>
      </c>
      <c r="Q8" s="37"/>
      <c r="R8" s="37" t="s">
        <v>229</v>
      </c>
      <c r="S8" s="37" t="s">
        <v>28</v>
      </c>
      <c r="T8" s="97"/>
    </row>
    <row r="9" spans="1:20" ht="30.75" customHeight="1">
      <c r="A9" s="37" t="s">
        <v>613</v>
      </c>
      <c r="B9" s="37" t="s">
        <v>625</v>
      </c>
      <c r="C9" s="37" t="s">
        <v>626</v>
      </c>
      <c r="D9" s="37">
        <v>393</v>
      </c>
      <c r="E9" s="78">
        <v>39.5</v>
      </c>
      <c r="F9" s="79">
        <v>78.4</v>
      </c>
      <c r="G9" s="79">
        <v>79.2</v>
      </c>
      <c r="H9" s="78">
        <v>197.10000000000002</v>
      </c>
      <c r="I9" s="92">
        <v>78.672</v>
      </c>
      <c r="J9" s="37"/>
      <c r="K9" s="37"/>
      <c r="L9" s="37"/>
      <c r="M9" s="37"/>
      <c r="N9" s="37" t="s">
        <v>25</v>
      </c>
      <c r="O9" s="37">
        <v>6</v>
      </c>
      <c r="P9" s="37" t="s">
        <v>28</v>
      </c>
      <c r="Q9" s="37"/>
      <c r="R9" s="37" t="s">
        <v>63</v>
      </c>
      <c r="S9" s="37" t="s">
        <v>28</v>
      </c>
      <c r="T9" s="97"/>
    </row>
    <row r="10" spans="1:20" ht="30.75" customHeight="1">
      <c r="A10" s="37" t="s">
        <v>613</v>
      </c>
      <c r="B10" s="37" t="s">
        <v>627</v>
      </c>
      <c r="C10" s="37" t="s">
        <v>628</v>
      </c>
      <c r="D10" s="37">
        <v>391</v>
      </c>
      <c r="E10" s="78">
        <v>39</v>
      </c>
      <c r="F10" s="79">
        <v>79.8</v>
      </c>
      <c r="G10" s="79">
        <v>79.2</v>
      </c>
      <c r="H10" s="78">
        <v>198</v>
      </c>
      <c r="I10" s="92">
        <v>78.5</v>
      </c>
      <c r="J10" s="37"/>
      <c r="K10" s="37"/>
      <c r="L10" s="37"/>
      <c r="M10" s="37"/>
      <c r="N10" s="37" t="s">
        <v>25</v>
      </c>
      <c r="O10" s="37">
        <v>7</v>
      </c>
      <c r="P10" s="37" t="s">
        <v>26</v>
      </c>
      <c r="Q10" s="37" t="s">
        <v>616</v>
      </c>
      <c r="R10" s="37"/>
      <c r="S10" s="37" t="s">
        <v>28</v>
      </c>
      <c r="T10" s="97"/>
    </row>
    <row r="11" spans="1:20" ht="30.75" customHeight="1">
      <c r="A11" s="37" t="s">
        <v>613</v>
      </c>
      <c r="B11" s="80" t="s">
        <v>629</v>
      </c>
      <c r="C11" s="80" t="s">
        <v>630</v>
      </c>
      <c r="D11" s="81">
        <v>376</v>
      </c>
      <c r="E11" s="78">
        <v>42.5</v>
      </c>
      <c r="F11" s="82">
        <v>85.6</v>
      </c>
      <c r="G11" s="83">
        <v>86</v>
      </c>
      <c r="H11" s="84">
        <v>214.1</v>
      </c>
      <c r="I11" s="93">
        <v>78.332</v>
      </c>
      <c r="J11" s="94"/>
      <c r="K11" s="94"/>
      <c r="L11" s="94"/>
      <c r="M11" s="94"/>
      <c r="N11" s="94" t="s">
        <v>25</v>
      </c>
      <c r="O11" s="37">
        <v>8</v>
      </c>
      <c r="P11" s="94" t="s">
        <v>26</v>
      </c>
      <c r="Q11" s="94" t="s">
        <v>616</v>
      </c>
      <c r="R11" s="94"/>
      <c r="S11" s="94" t="s">
        <v>28</v>
      </c>
      <c r="T11" s="97"/>
    </row>
    <row r="12" spans="1:20" ht="30.75" customHeight="1">
      <c r="A12" s="37" t="s">
        <v>613</v>
      </c>
      <c r="B12" s="80" t="s">
        <v>631</v>
      </c>
      <c r="C12" s="80" t="s">
        <v>632</v>
      </c>
      <c r="D12" s="85">
        <v>372</v>
      </c>
      <c r="E12" s="78">
        <v>44</v>
      </c>
      <c r="F12" s="82">
        <v>86.8</v>
      </c>
      <c r="G12" s="83">
        <v>87.4</v>
      </c>
      <c r="H12" s="86">
        <v>218.2</v>
      </c>
      <c r="I12" s="93">
        <v>78.264</v>
      </c>
      <c r="J12" s="94"/>
      <c r="K12" s="94"/>
      <c r="L12" s="94"/>
      <c r="M12" s="94"/>
      <c r="N12" s="94" t="s">
        <v>25</v>
      </c>
      <c r="O12" s="37">
        <v>9</v>
      </c>
      <c r="P12" s="94" t="s">
        <v>26</v>
      </c>
      <c r="Q12" s="94" t="s">
        <v>616</v>
      </c>
      <c r="R12" s="94"/>
      <c r="S12" s="94" t="s">
        <v>28</v>
      </c>
      <c r="T12" s="97"/>
    </row>
    <row r="13" spans="1:20" ht="30.75" customHeight="1">
      <c r="A13" s="37" t="s">
        <v>613</v>
      </c>
      <c r="B13" s="80" t="s">
        <v>633</v>
      </c>
      <c r="C13" s="80" t="s">
        <v>634</v>
      </c>
      <c r="D13" s="85">
        <v>381</v>
      </c>
      <c r="E13" s="78">
        <v>39.5</v>
      </c>
      <c r="F13" s="82">
        <v>83.2</v>
      </c>
      <c r="G13" s="83">
        <v>85</v>
      </c>
      <c r="H13" s="86">
        <v>207.7</v>
      </c>
      <c r="I13" s="93">
        <v>78.264</v>
      </c>
      <c r="J13" s="94"/>
      <c r="K13" s="94"/>
      <c r="L13" s="94"/>
      <c r="M13" s="94"/>
      <c r="N13" s="94" t="s">
        <v>25</v>
      </c>
      <c r="O13" s="37">
        <v>9</v>
      </c>
      <c r="P13" s="94" t="s">
        <v>26</v>
      </c>
      <c r="Q13" s="94" t="s">
        <v>616</v>
      </c>
      <c r="R13" s="94"/>
      <c r="S13" s="94" t="s">
        <v>28</v>
      </c>
      <c r="T13" s="97"/>
    </row>
    <row r="14" spans="1:20" ht="30.75" customHeight="1">
      <c r="A14" s="37" t="s">
        <v>613</v>
      </c>
      <c r="B14" s="80" t="s">
        <v>635</v>
      </c>
      <c r="C14" s="80" t="s">
        <v>636</v>
      </c>
      <c r="D14" s="85">
        <v>370</v>
      </c>
      <c r="E14" s="78">
        <v>46.5</v>
      </c>
      <c r="F14" s="82">
        <v>84.6</v>
      </c>
      <c r="G14" s="83">
        <v>86</v>
      </c>
      <c r="H14" s="86">
        <v>217.1</v>
      </c>
      <c r="I14" s="93">
        <v>77.852</v>
      </c>
      <c r="J14" s="94"/>
      <c r="K14" s="94"/>
      <c r="L14" s="94"/>
      <c r="M14" s="94"/>
      <c r="N14" s="94" t="s">
        <v>25</v>
      </c>
      <c r="O14" s="37">
        <v>11</v>
      </c>
      <c r="P14" s="94" t="s">
        <v>26</v>
      </c>
      <c r="Q14" s="94" t="s">
        <v>616</v>
      </c>
      <c r="R14" s="94"/>
      <c r="S14" s="94" t="s">
        <v>28</v>
      </c>
      <c r="T14" s="97"/>
    </row>
    <row r="15" spans="1:20" ht="30.75" customHeight="1">
      <c r="A15" s="37" t="s">
        <v>613</v>
      </c>
      <c r="B15" s="80" t="s">
        <v>637</v>
      </c>
      <c r="C15" s="80" t="s">
        <v>638</v>
      </c>
      <c r="D15" s="85">
        <v>371</v>
      </c>
      <c r="E15" s="78">
        <v>39.5</v>
      </c>
      <c r="F15" s="82">
        <v>88</v>
      </c>
      <c r="G15" s="83">
        <v>88</v>
      </c>
      <c r="H15" s="86">
        <v>215.5</v>
      </c>
      <c r="I15" s="93">
        <v>77.8</v>
      </c>
      <c r="J15" s="94"/>
      <c r="K15" s="94"/>
      <c r="L15" s="94"/>
      <c r="M15" s="94"/>
      <c r="N15" s="94" t="s">
        <v>25</v>
      </c>
      <c r="O15" s="37">
        <v>12</v>
      </c>
      <c r="P15" s="94" t="s">
        <v>26</v>
      </c>
      <c r="Q15" s="94" t="s">
        <v>616</v>
      </c>
      <c r="R15" s="94"/>
      <c r="S15" s="94" t="s">
        <v>28</v>
      </c>
      <c r="T15" s="97"/>
    </row>
    <row r="16" spans="1:20" ht="30.75" customHeight="1">
      <c r="A16" s="37" t="s">
        <v>613</v>
      </c>
      <c r="B16" s="80" t="s">
        <v>639</v>
      </c>
      <c r="C16" s="80" t="s">
        <v>640</v>
      </c>
      <c r="D16" s="85">
        <v>369</v>
      </c>
      <c r="E16" s="78">
        <v>41</v>
      </c>
      <c r="F16" s="82">
        <v>88.6</v>
      </c>
      <c r="G16" s="83">
        <v>88.2</v>
      </c>
      <c r="H16" s="86">
        <v>217.8</v>
      </c>
      <c r="I16" s="89">
        <v>77.796</v>
      </c>
      <c r="J16" s="94"/>
      <c r="K16" s="94"/>
      <c r="L16" s="94"/>
      <c r="M16" s="94"/>
      <c r="N16" s="94" t="s">
        <v>25</v>
      </c>
      <c r="O16" s="37">
        <v>13</v>
      </c>
      <c r="P16" s="94" t="s">
        <v>26</v>
      </c>
      <c r="Q16" s="94" t="s">
        <v>616</v>
      </c>
      <c r="R16" s="94"/>
      <c r="S16" s="94" t="s">
        <v>28</v>
      </c>
      <c r="T16" s="97"/>
    </row>
    <row r="17" spans="1:20" ht="30.75" customHeight="1">
      <c r="A17" s="37" t="s">
        <v>613</v>
      </c>
      <c r="B17" s="80" t="s">
        <v>641</v>
      </c>
      <c r="C17" s="80" t="s">
        <v>642</v>
      </c>
      <c r="D17" s="85">
        <v>372</v>
      </c>
      <c r="E17" s="78">
        <v>43</v>
      </c>
      <c r="F17" s="82">
        <v>85.8</v>
      </c>
      <c r="G17" s="83">
        <v>84.6</v>
      </c>
      <c r="H17" s="86">
        <v>213.4</v>
      </c>
      <c r="I17" s="93">
        <v>77.688</v>
      </c>
      <c r="J17" s="94"/>
      <c r="K17" s="94"/>
      <c r="L17" s="94"/>
      <c r="M17" s="94"/>
      <c r="N17" s="94" t="s">
        <v>25</v>
      </c>
      <c r="O17" s="37">
        <v>14</v>
      </c>
      <c r="P17" s="94" t="s">
        <v>26</v>
      </c>
      <c r="Q17" s="94" t="s">
        <v>616</v>
      </c>
      <c r="R17" s="94"/>
      <c r="S17" s="94" t="s">
        <v>28</v>
      </c>
      <c r="T17" s="97"/>
    </row>
    <row r="18" spans="1:20" ht="30.75" customHeight="1">
      <c r="A18" s="37" t="s">
        <v>613</v>
      </c>
      <c r="B18" s="80" t="s">
        <v>643</v>
      </c>
      <c r="C18" s="80" t="s">
        <v>644</v>
      </c>
      <c r="D18" s="85">
        <v>371</v>
      </c>
      <c r="E18" s="78">
        <v>35.5</v>
      </c>
      <c r="F18" s="82">
        <v>89.6</v>
      </c>
      <c r="G18" s="83">
        <v>89.2</v>
      </c>
      <c r="H18" s="86">
        <v>214.3</v>
      </c>
      <c r="I18" s="93">
        <v>77.65599999999999</v>
      </c>
      <c r="J18" s="94"/>
      <c r="K18" s="94"/>
      <c r="L18" s="94"/>
      <c r="M18" s="94"/>
      <c r="N18" s="94" t="s">
        <v>25</v>
      </c>
      <c r="O18" s="37">
        <v>15</v>
      </c>
      <c r="P18" s="94" t="s">
        <v>26</v>
      </c>
      <c r="Q18" s="94" t="s">
        <v>616</v>
      </c>
      <c r="R18" s="94"/>
      <c r="S18" s="94" t="s">
        <v>28</v>
      </c>
      <c r="T18" s="97"/>
    </row>
    <row r="19" spans="1:20" ht="30.75" customHeight="1">
      <c r="A19" s="37" t="s">
        <v>613</v>
      </c>
      <c r="B19" s="80" t="s">
        <v>645</v>
      </c>
      <c r="C19" s="80" t="s">
        <v>646</v>
      </c>
      <c r="D19" s="85">
        <v>376</v>
      </c>
      <c r="E19" s="78">
        <v>42</v>
      </c>
      <c r="F19" s="82">
        <v>82.8</v>
      </c>
      <c r="G19" s="83">
        <v>82.2</v>
      </c>
      <c r="H19" s="86">
        <v>207</v>
      </c>
      <c r="I19" s="93">
        <v>77.48</v>
      </c>
      <c r="J19" s="94"/>
      <c r="K19" s="94"/>
      <c r="L19" s="94"/>
      <c r="M19" s="94"/>
      <c r="N19" s="94" t="s">
        <v>25</v>
      </c>
      <c r="O19" s="37">
        <v>16</v>
      </c>
      <c r="P19" s="94" t="s">
        <v>28</v>
      </c>
      <c r="Q19" s="94"/>
      <c r="R19" s="94" t="s">
        <v>647</v>
      </c>
      <c r="S19" s="94" t="s">
        <v>28</v>
      </c>
      <c r="T19" s="97"/>
    </row>
    <row r="20" spans="1:20" ht="30.75" customHeight="1">
      <c r="A20" s="37" t="s">
        <v>613</v>
      </c>
      <c r="B20" s="80" t="s">
        <v>648</v>
      </c>
      <c r="C20" s="80" t="s">
        <v>649</v>
      </c>
      <c r="D20" s="85">
        <v>370</v>
      </c>
      <c r="E20" s="78">
        <v>38.5</v>
      </c>
      <c r="F20" s="82">
        <v>87.8</v>
      </c>
      <c r="G20" s="83">
        <v>86.6</v>
      </c>
      <c r="H20" s="86">
        <v>212.89999999999998</v>
      </c>
      <c r="I20" s="93">
        <v>77.348</v>
      </c>
      <c r="J20" s="94"/>
      <c r="K20" s="94"/>
      <c r="L20" s="94"/>
      <c r="M20" s="94"/>
      <c r="N20" s="94" t="s">
        <v>25</v>
      </c>
      <c r="O20" s="37">
        <v>17</v>
      </c>
      <c r="P20" s="94" t="s">
        <v>28</v>
      </c>
      <c r="Q20" s="94"/>
      <c r="R20" s="94" t="s">
        <v>229</v>
      </c>
      <c r="S20" s="94" t="s">
        <v>28</v>
      </c>
      <c r="T20" s="97"/>
    </row>
    <row r="21" spans="1:20" ht="30.75" customHeight="1">
      <c r="A21" s="37" t="s">
        <v>613</v>
      </c>
      <c r="B21" s="80" t="s">
        <v>650</v>
      </c>
      <c r="C21" s="80" t="s">
        <v>651</v>
      </c>
      <c r="D21" s="85">
        <v>374</v>
      </c>
      <c r="E21" s="78">
        <v>44</v>
      </c>
      <c r="F21" s="82">
        <v>81.8</v>
      </c>
      <c r="G21" s="83">
        <v>81.8</v>
      </c>
      <c r="H21" s="86">
        <v>207.6</v>
      </c>
      <c r="I21" s="93">
        <v>77.27199999999999</v>
      </c>
      <c r="J21" s="94"/>
      <c r="K21" s="94"/>
      <c r="L21" s="94"/>
      <c r="M21" s="94"/>
      <c r="N21" s="94" t="s">
        <v>25</v>
      </c>
      <c r="O21" s="37">
        <v>18</v>
      </c>
      <c r="P21" s="94" t="s">
        <v>26</v>
      </c>
      <c r="Q21" s="94" t="s">
        <v>616</v>
      </c>
      <c r="R21" s="94"/>
      <c r="S21" s="94" t="s">
        <v>28</v>
      </c>
      <c r="T21" s="97"/>
    </row>
    <row r="22" spans="1:20" ht="30.75" customHeight="1">
      <c r="A22" s="37" t="s">
        <v>613</v>
      </c>
      <c r="B22" s="80" t="s">
        <v>652</v>
      </c>
      <c r="C22" s="80" t="s">
        <v>653</v>
      </c>
      <c r="D22" s="85">
        <v>367</v>
      </c>
      <c r="E22" s="78">
        <v>38.5</v>
      </c>
      <c r="F22" s="82">
        <v>89</v>
      </c>
      <c r="G22" s="83">
        <v>88.2</v>
      </c>
      <c r="H22" s="86">
        <v>215.7</v>
      </c>
      <c r="I22" s="89">
        <v>77.264</v>
      </c>
      <c r="J22" s="94"/>
      <c r="K22" s="94"/>
      <c r="L22" s="94"/>
      <c r="M22" s="94"/>
      <c r="N22" s="94" t="s">
        <v>25</v>
      </c>
      <c r="O22" s="37">
        <v>19</v>
      </c>
      <c r="P22" s="94" t="s">
        <v>28</v>
      </c>
      <c r="Q22" s="94"/>
      <c r="R22" s="94" t="s">
        <v>63</v>
      </c>
      <c r="S22" s="94" t="s">
        <v>28</v>
      </c>
      <c r="T22" s="97"/>
    </row>
    <row r="23" spans="1:20" ht="30.75" customHeight="1">
      <c r="A23" s="37" t="s">
        <v>613</v>
      </c>
      <c r="B23" s="80" t="s">
        <v>654</v>
      </c>
      <c r="C23" s="80" t="s">
        <v>655</v>
      </c>
      <c r="D23" s="85">
        <v>371</v>
      </c>
      <c r="E23" s="78">
        <v>42</v>
      </c>
      <c r="F23" s="82">
        <v>84.2</v>
      </c>
      <c r="G23" s="83">
        <v>84.8</v>
      </c>
      <c r="H23" s="86">
        <v>211</v>
      </c>
      <c r="I23" s="89">
        <v>77.25999999999999</v>
      </c>
      <c r="J23" s="94"/>
      <c r="K23" s="94"/>
      <c r="L23" s="94"/>
      <c r="M23" s="94"/>
      <c r="N23" s="94" t="s">
        <v>25</v>
      </c>
      <c r="O23" s="37">
        <v>20</v>
      </c>
      <c r="P23" s="94" t="s">
        <v>26</v>
      </c>
      <c r="Q23" s="94" t="s">
        <v>616</v>
      </c>
      <c r="R23" s="94"/>
      <c r="S23" s="94" t="s">
        <v>28</v>
      </c>
      <c r="T23" s="97"/>
    </row>
    <row r="24" spans="1:20" ht="30.75" customHeight="1">
      <c r="A24" s="37" t="s">
        <v>613</v>
      </c>
      <c r="B24" s="80" t="s">
        <v>656</v>
      </c>
      <c r="C24" s="80" t="s">
        <v>657</v>
      </c>
      <c r="D24" s="85">
        <v>372</v>
      </c>
      <c r="E24" s="78">
        <v>42</v>
      </c>
      <c r="F24" s="82">
        <v>83.8</v>
      </c>
      <c r="G24" s="83">
        <v>84</v>
      </c>
      <c r="H24" s="86">
        <v>209.8</v>
      </c>
      <c r="I24" s="89">
        <v>77.256</v>
      </c>
      <c r="J24" s="94"/>
      <c r="K24" s="94"/>
      <c r="L24" s="94"/>
      <c r="M24" s="94"/>
      <c r="N24" s="94" t="s">
        <v>25</v>
      </c>
      <c r="O24" s="37">
        <v>21</v>
      </c>
      <c r="P24" s="94" t="s">
        <v>28</v>
      </c>
      <c r="Q24" s="94"/>
      <c r="R24" s="94" t="s">
        <v>229</v>
      </c>
      <c r="S24" s="94" t="s">
        <v>28</v>
      </c>
      <c r="T24" s="97"/>
    </row>
    <row r="25" spans="1:20" ht="30.75" customHeight="1">
      <c r="A25" s="37" t="s">
        <v>613</v>
      </c>
      <c r="B25" s="80" t="s">
        <v>658</v>
      </c>
      <c r="C25" s="80" t="s">
        <v>659</v>
      </c>
      <c r="D25" s="85">
        <v>375</v>
      </c>
      <c r="E25" s="78">
        <v>37.5</v>
      </c>
      <c r="F25" s="82">
        <v>84.2</v>
      </c>
      <c r="G25" s="83">
        <v>84.4</v>
      </c>
      <c r="H25" s="86">
        <v>206.10000000000002</v>
      </c>
      <c r="I25" s="93">
        <v>77.232</v>
      </c>
      <c r="J25" s="94"/>
      <c r="K25" s="94"/>
      <c r="L25" s="94"/>
      <c r="M25" s="94"/>
      <c r="N25" s="94" t="s">
        <v>25</v>
      </c>
      <c r="O25" s="37">
        <v>22</v>
      </c>
      <c r="P25" s="94" t="s">
        <v>26</v>
      </c>
      <c r="Q25" s="94" t="s">
        <v>616</v>
      </c>
      <c r="R25" s="94"/>
      <c r="S25" s="94" t="s">
        <v>28</v>
      </c>
      <c r="T25" s="97"/>
    </row>
    <row r="26" spans="1:20" ht="30.75" customHeight="1">
      <c r="A26" s="37" t="s">
        <v>613</v>
      </c>
      <c r="B26" s="80" t="s">
        <v>660</v>
      </c>
      <c r="C26" s="80" t="s">
        <v>661</v>
      </c>
      <c r="D26" s="85">
        <v>367</v>
      </c>
      <c r="E26" s="78">
        <v>40</v>
      </c>
      <c r="F26" s="82">
        <v>87.2</v>
      </c>
      <c r="G26" s="83">
        <v>86.4</v>
      </c>
      <c r="H26" s="86">
        <v>213.60000000000002</v>
      </c>
      <c r="I26" s="93">
        <v>77.012</v>
      </c>
      <c r="J26" s="94"/>
      <c r="K26" s="94"/>
      <c r="L26" s="94"/>
      <c r="M26" s="94"/>
      <c r="N26" s="94" t="s">
        <v>25</v>
      </c>
      <c r="O26" s="37">
        <v>23</v>
      </c>
      <c r="P26" s="94" t="s">
        <v>28</v>
      </c>
      <c r="Q26" s="94"/>
      <c r="R26" s="94" t="s">
        <v>229</v>
      </c>
      <c r="S26" s="94" t="s">
        <v>28</v>
      </c>
      <c r="T26" s="97"/>
    </row>
    <row r="27" spans="1:20" ht="30.75" customHeight="1">
      <c r="A27" s="37" t="s">
        <v>613</v>
      </c>
      <c r="B27" s="80" t="s">
        <v>662</v>
      </c>
      <c r="C27" s="80" t="s">
        <v>663</v>
      </c>
      <c r="D27" s="85">
        <v>367</v>
      </c>
      <c r="E27" s="78">
        <v>42.5</v>
      </c>
      <c r="F27" s="82">
        <v>84.8</v>
      </c>
      <c r="G27" s="83">
        <v>85.2</v>
      </c>
      <c r="H27" s="86">
        <v>212.5</v>
      </c>
      <c r="I27" s="93">
        <v>76.88</v>
      </c>
      <c r="J27" s="94"/>
      <c r="K27" s="94"/>
      <c r="L27" s="94"/>
      <c r="M27" s="94"/>
      <c r="N27" s="94" t="s">
        <v>25</v>
      </c>
      <c r="O27" s="37">
        <v>24</v>
      </c>
      <c r="P27" s="94" t="s">
        <v>26</v>
      </c>
      <c r="Q27" s="94" t="s">
        <v>616</v>
      </c>
      <c r="R27" s="94"/>
      <c r="S27" s="94" t="s">
        <v>28</v>
      </c>
      <c r="T27" s="97"/>
    </row>
    <row r="28" spans="1:20" ht="30.75" customHeight="1">
      <c r="A28" s="37" t="s">
        <v>613</v>
      </c>
      <c r="B28" s="80" t="s">
        <v>664</v>
      </c>
      <c r="C28" s="80" t="s">
        <v>665</v>
      </c>
      <c r="D28" s="85">
        <v>373</v>
      </c>
      <c r="E28" s="78">
        <v>35</v>
      </c>
      <c r="F28" s="82">
        <v>85</v>
      </c>
      <c r="G28" s="83">
        <v>85.4</v>
      </c>
      <c r="H28" s="86">
        <v>205.4</v>
      </c>
      <c r="I28" s="93">
        <v>76.868</v>
      </c>
      <c r="J28" s="94"/>
      <c r="K28" s="94"/>
      <c r="L28" s="94"/>
      <c r="M28" s="94"/>
      <c r="N28" s="94" t="s">
        <v>25</v>
      </c>
      <c r="O28" s="37">
        <v>25</v>
      </c>
      <c r="P28" s="94" t="s">
        <v>26</v>
      </c>
      <c r="Q28" s="94" t="s">
        <v>616</v>
      </c>
      <c r="R28" s="94"/>
      <c r="S28" s="94" t="s">
        <v>28</v>
      </c>
      <c r="T28" s="98" t="s">
        <v>41</v>
      </c>
    </row>
    <row r="29" spans="1:20" ht="30.75" customHeight="1">
      <c r="A29" s="37" t="s">
        <v>613</v>
      </c>
      <c r="B29" s="80" t="s">
        <v>666</v>
      </c>
      <c r="C29" s="80" t="s">
        <v>667</v>
      </c>
      <c r="D29" s="85">
        <v>374</v>
      </c>
      <c r="E29" s="78">
        <v>37.5</v>
      </c>
      <c r="F29" s="82">
        <v>80.8</v>
      </c>
      <c r="G29" s="83">
        <v>84.2</v>
      </c>
      <c r="H29" s="86">
        <v>202.5</v>
      </c>
      <c r="I29" s="93">
        <v>76.66</v>
      </c>
      <c r="J29" s="94"/>
      <c r="K29" s="94"/>
      <c r="L29" s="94"/>
      <c r="M29" s="94"/>
      <c r="N29" s="94" t="s">
        <v>25</v>
      </c>
      <c r="O29" s="37">
        <v>26</v>
      </c>
      <c r="P29" s="94" t="s">
        <v>28</v>
      </c>
      <c r="Q29" s="94"/>
      <c r="R29" s="94" t="s">
        <v>668</v>
      </c>
      <c r="S29" s="94" t="s">
        <v>28</v>
      </c>
      <c r="T29" s="97"/>
    </row>
    <row r="30" spans="1:20" ht="30.75" customHeight="1">
      <c r="A30" s="37" t="s">
        <v>613</v>
      </c>
      <c r="B30" s="80" t="s">
        <v>669</v>
      </c>
      <c r="C30" s="80" t="s">
        <v>670</v>
      </c>
      <c r="D30" s="85">
        <v>369</v>
      </c>
      <c r="E30" s="78">
        <v>38</v>
      </c>
      <c r="F30" s="82">
        <v>84.8</v>
      </c>
      <c r="G30" s="83">
        <v>84.8</v>
      </c>
      <c r="H30" s="86">
        <v>207.6</v>
      </c>
      <c r="I30" s="93">
        <v>76.57199999999999</v>
      </c>
      <c r="J30" s="94"/>
      <c r="K30" s="94"/>
      <c r="L30" s="94"/>
      <c r="M30" s="94"/>
      <c r="N30" s="94" t="s">
        <v>25</v>
      </c>
      <c r="O30" s="37">
        <v>27</v>
      </c>
      <c r="P30" s="94" t="s">
        <v>26</v>
      </c>
      <c r="Q30" s="94" t="s">
        <v>616</v>
      </c>
      <c r="R30" s="94"/>
      <c r="S30" s="94" t="s">
        <v>28</v>
      </c>
      <c r="T30" s="98" t="s">
        <v>41</v>
      </c>
    </row>
    <row r="31" spans="1:20" ht="30.75" customHeight="1">
      <c r="A31" s="37" t="s">
        <v>613</v>
      </c>
      <c r="B31" s="80" t="s">
        <v>671</v>
      </c>
      <c r="C31" s="80" t="s">
        <v>672</v>
      </c>
      <c r="D31" s="85">
        <v>376</v>
      </c>
      <c r="E31" s="78">
        <v>37.5</v>
      </c>
      <c r="F31" s="82">
        <v>81.2</v>
      </c>
      <c r="G31" s="83">
        <v>80.6</v>
      </c>
      <c r="H31" s="86">
        <v>199.3</v>
      </c>
      <c r="I31" s="93">
        <v>76.556</v>
      </c>
      <c r="J31" s="94"/>
      <c r="K31" s="94"/>
      <c r="L31" s="94"/>
      <c r="M31" s="94"/>
      <c r="N31" s="94" t="s">
        <v>25</v>
      </c>
      <c r="O31" s="37">
        <v>28</v>
      </c>
      <c r="P31" s="94" t="s">
        <v>28</v>
      </c>
      <c r="Q31" s="94"/>
      <c r="R31" s="94" t="s">
        <v>46</v>
      </c>
      <c r="S31" s="94" t="s">
        <v>28</v>
      </c>
      <c r="T31" s="97"/>
    </row>
    <row r="32" spans="1:20" ht="30.75" customHeight="1">
      <c r="A32" s="37" t="s">
        <v>613</v>
      </c>
      <c r="B32" s="80" t="s">
        <v>673</v>
      </c>
      <c r="C32" s="80" t="s">
        <v>674</v>
      </c>
      <c r="D32" s="85">
        <v>370</v>
      </c>
      <c r="E32" s="78">
        <v>37</v>
      </c>
      <c r="F32" s="82">
        <v>84.8</v>
      </c>
      <c r="G32" s="83">
        <v>83.8</v>
      </c>
      <c r="H32" s="86">
        <v>205.6</v>
      </c>
      <c r="I32" s="93">
        <v>76.472</v>
      </c>
      <c r="J32" s="94"/>
      <c r="K32" s="94"/>
      <c r="L32" s="94"/>
      <c r="M32" s="94"/>
      <c r="N32" s="94" t="s">
        <v>25</v>
      </c>
      <c r="O32" s="37">
        <v>29</v>
      </c>
      <c r="P32" s="94" t="s">
        <v>28</v>
      </c>
      <c r="Q32" s="94"/>
      <c r="R32" s="94" t="s">
        <v>46</v>
      </c>
      <c r="S32" s="94" t="s">
        <v>28</v>
      </c>
      <c r="T32" s="97"/>
    </row>
    <row r="33" spans="1:20" ht="30.75" customHeight="1">
      <c r="A33" s="37" t="s">
        <v>613</v>
      </c>
      <c r="B33" s="80" t="s">
        <v>675</v>
      </c>
      <c r="C33" s="80" t="s">
        <v>676</v>
      </c>
      <c r="D33" s="85">
        <v>393</v>
      </c>
      <c r="E33" s="78">
        <v>35</v>
      </c>
      <c r="F33" s="82">
        <v>70.6</v>
      </c>
      <c r="G33" s="83">
        <v>72</v>
      </c>
      <c r="H33" s="86">
        <v>177.6</v>
      </c>
      <c r="I33" s="93">
        <v>76.332</v>
      </c>
      <c r="J33" s="94"/>
      <c r="K33" s="94"/>
      <c r="L33" s="94"/>
      <c r="M33" s="94"/>
      <c r="N33" s="94" t="s">
        <v>25</v>
      </c>
      <c r="O33" s="37">
        <v>30</v>
      </c>
      <c r="P33" s="94" t="s">
        <v>28</v>
      </c>
      <c r="Q33" s="94"/>
      <c r="R33" s="94" t="s">
        <v>46</v>
      </c>
      <c r="S33" s="94" t="s">
        <v>28</v>
      </c>
      <c r="T33" s="97"/>
    </row>
    <row r="34" spans="1:20" ht="30.75" customHeight="1">
      <c r="A34" s="37" t="s">
        <v>613</v>
      </c>
      <c r="B34" s="80" t="s">
        <v>677</v>
      </c>
      <c r="C34" s="80" t="s">
        <v>678</v>
      </c>
      <c r="D34" s="85">
        <v>371</v>
      </c>
      <c r="E34" s="78">
        <v>38</v>
      </c>
      <c r="F34" s="82">
        <v>79.8</v>
      </c>
      <c r="G34" s="83">
        <v>84.4</v>
      </c>
      <c r="H34" s="86">
        <v>202.2</v>
      </c>
      <c r="I34" s="93">
        <v>76.204</v>
      </c>
      <c r="J34" s="94"/>
      <c r="K34" s="94"/>
      <c r="L34" s="94"/>
      <c r="M34" s="94"/>
      <c r="N34" s="94" t="s">
        <v>25</v>
      </c>
      <c r="O34" s="37">
        <v>31</v>
      </c>
      <c r="P34" s="94" t="s">
        <v>28</v>
      </c>
      <c r="Q34" s="94"/>
      <c r="R34" s="94" t="s">
        <v>46</v>
      </c>
      <c r="S34" s="94" t="s">
        <v>28</v>
      </c>
      <c r="T34" s="97"/>
    </row>
    <row r="35" spans="1:20" ht="30.75" customHeight="1">
      <c r="A35" s="37" t="s">
        <v>613</v>
      </c>
      <c r="B35" s="80" t="s">
        <v>679</v>
      </c>
      <c r="C35" s="80" t="s">
        <v>680</v>
      </c>
      <c r="D35" s="85">
        <v>370</v>
      </c>
      <c r="E35" s="78">
        <v>34.5</v>
      </c>
      <c r="F35" s="82">
        <v>84.6</v>
      </c>
      <c r="G35" s="83">
        <v>84</v>
      </c>
      <c r="H35" s="86">
        <v>203.1</v>
      </c>
      <c r="I35" s="93">
        <v>76.172</v>
      </c>
      <c r="J35" s="94"/>
      <c r="K35" s="94"/>
      <c r="L35" s="94"/>
      <c r="M35" s="94"/>
      <c r="N35" s="94" t="s">
        <v>25</v>
      </c>
      <c r="O35" s="37">
        <v>32</v>
      </c>
      <c r="P35" s="94" t="s">
        <v>28</v>
      </c>
      <c r="Q35" s="94"/>
      <c r="R35" s="94" t="s">
        <v>46</v>
      </c>
      <c r="S35" s="94" t="s">
        <v>28</v>
      </c>
      <c r="T35" s="97"/>
    </row>
    <row r="36" spans="1:20" ht="30.75" customHeight="1">
      <c r="A36" s="37" t="s">
        <v>613</v>
      </c>
      <c r="B36" s="80" t="s">
        <v>681</v>
      </c>
      <c r="C36" s="80" t="s">
        <v>682</v>
      </c>
      <c r="D36" s="85">
        <v>368</v>
      </c>
      <c r="E36" s="78">
        <v>38.5</v>
      </c>
      <c r="F36" s="82">
        <v>82.8</v>
      </c>
      <c r="G36" s="83">
        <v>82.2</v>
      </c>
      <c r="H36" s="86">
        <v>203.5</v>
      </c>
      <c r="I36" s="93">
        <v>75.94</v>
      </c>
      <c r="J36" s="94"/>
      <c r="K36" s="94"/>
      <c r="L36" s="94"/>
      <c r="M36" s="94"/>
      <c r="N36" s="94" t="s">
        <v>25</v>
      </c>
      <c r="O36" s="37">
        <v>33</v>
      </c>
      <c r="P36" s="94" t="s">
        <v>28</v>
      </c>
      <c r="Q36" s="94"/>
      <c r="R36" s="94" t="s">
        <v>46</v>
      </c>
      <c r="S36" s="94" t="s">
        <v>28</v>
      </c>
      <c r="T36" s="97"/>
    </row>
    <row r="37" spans="1:20" ht="39.75" customHeight="1">
      <c r="A37" s="37" t="s">
        <v>613</v>
      </c>
      <c r="B37" s="80" t="s">
        <v>683</v>
      </c>
      <c r="C37" s="80" t="s">
        <v>684</v>
      </c>
      <c r="D37" s="85">
        <v>378</v>
      </c>
      <c r="E37" s="78">
        <v>34</v>
      </c>
      <c r="F37" s="82">
        <v>76.6</v>
      </c>
      <c r="G37" s="83">
        <v>76.2</v>
      </c>
      <c r="H37" s="86">
        <v>186.8</v>
      </c>
      <c r="I37" s="93">
        <v>75.336</v>
      </c>
      <c r="J37" s="94" t="s">
        <v>685</v>
      </c>
      <c r="K37" s="94" t="s">
        <v>686</v>
      </c>
      <c r="L37" s="94" t="s">
        <v>687</v>
      </c>
      <c r="M37" s="94">
        <v>82</v>
      </c>
      <c r="N37" s="94" t="s">
        <v>25</v>
      </c>
      <c r="O37" s="37">
        <v>34</v>
      </c>
      <c r="P37" s="94" t="s">
        <v>28</v>
      </c>
      <c r="Q37" s="94"/>
      <c r="R37" s="94" t="s">
        <v>46</v>
      </c>
      <c r="S37" s="94" t="s">
        <v>28</v>
      </c>
      <c r="T37" s="97"/>
    </row>
    <row r="38" spans="1:20" ht="30.75" customHeight="1">
      <c r="A38" s="37" t="s">
        <v>613</v>
      </c>
      <c r="B38" s="80" t="s">
        <v>688</v>
      </c>
      <c r="C38" s="80" t="s">
        <v>689</v>
      </c>
      <c r="D38" s="85">
        <v>374</v>
      </c>
      <c r="E38" s="78">
        <v>36.5</v>
      </c>
      <c r="F38" s="82">
        <v>77.6</v>
      </c>
      <c r="G38" s="83">
        <v>77.2</v>
      </c>
      <c r="H38" s="86">
        <v>191.3</v>
      </c>
      <c r="I38" s="93">
        <v>75.316</v>
      </c>
      <c r="J38" s="94"/>
      <c r="K38" s="94"/>
      <c r="L38" s="94"/>
      <c r="M38" s="94"/>
      <c r="N38" s="94" t="s">
        <v>25</v>
      </c>
      <c r="O38" s="37">
        <v>35</v>
      </c>
      <c r="P38" s="94" t="s">
        <v>28</v>
      </c>
      <c r="Q38" s="94"/>
      <c r="R38" s="94" t="s">
        <v>46</v>
      </c>
      <c r="S38" s="94" t="s">
        <v>28</v>
      </c>
      <c r="T38" s="97"/>
    </row>
    <row r="39" spans="1:20" ht="30.75" customHeight="1">
      <c r="A39" s="37" t="s">
        <v>613</v>
      </c>
      <c r="B39" s="80" t="s">
        <v>690</v>
      </c>
      <c r="C39" s="80" t="s">
        <v>691</v>
      </c>
      <c r="D39" s="85">
        <v>367</v>
      </c>
      <c r="E39" s="78">
        <v>35.5</v>
      </c>
      <c r="F39" s="82">
        <v>80.8</v>
      </c>
      <c r="G39" s="83">
        <v>82.2</v>
      </c>
      <c r="H39" s="86">
        <v>198.5</v>
      </c>
      <c r="I39" s="93">
        <v>75.2</v>
      </c>
      <c r="J39" s="94"/>
      <c r="K39" s="94"/>
      <c r="L39" s="94"/>
      <c r="M39" s="94"/>
      <c r="N39" s="94" t="s">
        <v>25</v>
      </c>
      <c r="O39" s="37">
        <v>36</v>
      </c>
      <c r="P39" s="94" t="s">
        <v>28</v>
      </c>
      <c r="Q39" s="94"/>
      <c r="R39" s="94" t="s">
        <v>46</v>
      </c>
      <c r="S39" s="94" t="s">
        <v>28</v>
      </c>
      <c r="T39" s="97"/>
    </row>
    <row r="40" spans="1:20" ht="30.75" customHeight="1">
      <c r="A40" s="37" t="s">
        <v>613</v>
      </c>
      <c r="B40" s="80" t="s">
        <v>692</v>
      </c>
      <c r="C40" s="80" t="s">
        <v>693</v>
      </c>
      <c r="D40" s="85">
        <v>370</v>
      </c>
      <c r="E40" s="78">
        <v>43.5</v>
      </c>
      <c r="F40" s="82">
        <v>75</v>
      </c>
      <c r="G40" s="83">
        <v>75.6</v>
      </c>
      <c r="H40" s="86">
        <v>194.1</v>
      </c>
      <c r="I40" s="93">
        <v>75.092</v>
      </c>
      <c r="J40" s="94"/>
      <c r="K40" s="94"/>
      <c r="L40" s="94"/>
      <c r="M40" s="94"/>
      <c r="N40" s="94" t="s">
        <v>25</v>
      </c>
      <c r="O40" s="37">
        <v>37</v>
      </c>
      <c r="P40" s="94" t="s">
        <v>28</v>
      </c>
      <c r="Q40" s="94"/>
      <c r="R40" s="94" t="s">
        <v>46</v>
      </c>
      <c r="S40" s="94" t="s">
        <v>28</v>
      </c>
      <c r="T40" s="97"/>
    </row>
    <row r="41" spans="1:20" ht="30.75" customHeight="1">
      <c r="A41" s="37" t="s">
        <v>613</v>
      </c>
      <c r="B41" s="80" t="s">
        <v>694</v>
      </c>
      <c r="C41" s="80" t="s">
        <v>695</v>
      </c>
      <c r="D41" s="85">
        <v>368</v>
      </c>
      <c r="E41" s="78">
        <v>38</v>
      </c>
      <c r="F41" s="82">
        <v>78.2</v>
      </c>
      <c r="G41" s="83">
        <v>79.4</v>
      </c>
      <c r="H41" s="86">
        <v>195.60000000000002</v>
      </c>
      <c r="I41" s="93">
        <v>74.99199999999999</v>
      </c>
      <c r="J41" s="94"/>
      <c r="K41" s="94"/>
      <c r="L41" s="94"/>
      <c r="M41" s="94"/>
      <c r="N41" s="94" t="s">
        <v>25</v>
      </c>
      <c r="O41" s="37">
        <v>38</v>
      </c>
      <c r="P41" s="94" t="s">
        <v>28</v>
      </c>
      <c r="Q41" s="94"/>
      <c r="R41" s="94" t="s">
        <v>46</v>
      </c>
      <c r="S41" s="94" t="s">
        <v>28</v>
      </c>
      <c r="T41" s="97"/>
    </row>
    <row r="42" spans="1:20" ht="30.75" customHeight="1">
      <c r="A42" s="37" t="s">
        <v>613</v>
      </c>
      <c r="B42" s="80" t="s">
        <v>696</v>
      </c>
      <c r="C42" s="80" t="s">
        <v>697</v>
      </c>
      <c r="D42" s="85">
        <v>367</v>
      </c>
      <c r="E42" s="78">
        <v>34.5</v>
      </c>
      <c r="F42" s="82">
        <v>82.6</v>
      </c>
      <c r="G42" s="83">
        <v>79.2</v>
      </c>
      <c r="H42" s="86">
        <v>196.3</v>
      </c>
      <c r="I42" s="93">
        <v>74.936</v>
      </c>
      <c r="J42" s="94"/>
      <c r="K42" s="94"/>
      <c r="L42" s="94"/>
      <c r="M42" s="94"/>
      <c r="N42" s="94" t="s">
        <v>25</v>
      </c>
      <c r="O42" s="37">
        <v>39</v>
      </c>
      <c r="P42" s="94" t="s">
        <v>28</v>
      </c>
      <c r="Q42" s="94"/>
      <c r="R42" s="94" t="s">
        <v>46</v>
      </c>
      <c r="S42" s="94" t="s">
        <v>28</v>
      </c>
      <c r="T42" s="97"/>
    </row>
    <row r="43" spans="1:20" ht="30.75" customHeight="1">
      <c r="A43" s="37" t="s">
        <v>613</v>
      </c>
      <c r="B43" s="80" t="s">
        <v>698</v>
      </c>
      <c r="C43" s="80" t="s">
        <v>699</v>
      </c>
      <c r="D43" s="85">
        <v>367</v>
      </c>
      <c r="E43" s="78" t="s">
        <v>172</v>
      </c>
      <c r="F43" s="87" t="s">
        <v>172</v>
      </c>
      <c r="G43" s="88" t="s">
        <v>172</v>
      </c>
      <c r="H43" s="89" t="s">
        <v>172</v>
      </c>
      <c r="I43" s="93" t="s">
        <v>172</v>
      </c>
      <c r="J43" s="94"/>
      <c r="K43" s="94"/>
      <c r="L43" s="94"/>
      <c r="M43" s="94"/>
      <c r="N43" s="94"/>
      <c r="O43" s="94"/>
      <c r="P43" s="94"/>
      <c r="Q43" s="94"/>
      <c r="R43" s="94" t="s">
        <v>172</v>
      </c>
      <c r="S43" s="94" t="s">
        <v>28</v>
      </c>
      <c r="T43" s="97"/>
    </row>
    <row r="44" spans="1:20" ht="30.75" customHeight="1">
      <c r="A44" s="37" t="s">
        <v>613</v>
      </c>
      <c r="B44" s="80" t="s">
        <v>700</v>
      </c>
      <c r="C44" s="80" t="s">
        <v>701</v>
      </c>
      <c r="D44" s="85">
        <v>371</v>
      </c>
      <c r="E44" s="78" t="s">
        <v>172</v>
      </c>
      <c r="F44" s="87" t="s">
        <v>172</v>
      </c>
      <c r="G44" s="88" t="s">
        <v>172</v>
      </c>
      <c r="H44" s="89" t="s">
        <v>172</v>
      </c>
      <c r="I44" s="93" t="s">
        <v>172</v>
      </c>
      <c r="J44" s="94"/>
      <c r="K44" s="94"/>
      <c r="L44" s="94"/>
      <c r="M44" s="94"/>
      <c r="N44" s="94"/>
      <c r="O44" s="94"/>
      <c r="P44" s="94"/>
      <c r="Q44" s="94"/>
      <c r="R44" s="94" t="s">
        <v>172</v>
      </c>
      <c r="S44" s="94" t="s">
        <v>28</v>
      </c>
      <c r="T44" s="97"/>
    </row>
    <row r="45" spans="1:20" ht="30.75" customHeight="1">
      <c r="A45" s="37" t="s">
        <v>613</v>
      </c>
      <c r="B45" s="80" t="s">
        <v>702</v>
      </c>
      <c r="C45" s="80" t="s">
        <v>703</v>
      </c>
      <c r="D45" s="85">
        <v>397</v>
      </c>
      <c r="E45" s="78" t="s">
        <v>172</v>
      </c>
      <c r="F45" s="87" t="s">
        <v>172</v>
      </c>
      <c r="G45" s="88" t="s">
        <v>172</v>
      </c>
      <c r="H45" s="89" t="s">
        <v>172</v>
      </c>
      <c r="I45" s="93" t="s">
        <v>172</v>
      </c>
      <c r="J45" s="94"/>
      <c r="K45" s="94"/>
      <c r="L45" s="94"/>
      <c r="M45" s="94"/>
      <c r="N45" s="94"/>
      <c r="O45" s="94"/>
      <c r="P45" s="94"/>
      <c r="Q45" s="94"/>
      <c r="R45" s="94" t="s">
        <v>172</v>
      </c>
      <c r="S45" s="94" t="s">
        <v>28</v>
      </c>
      <c r="T45" s="97"/>
    </row>
    <row r="46" spans="1:20" ht="30.75" customHeight="1">
      <c r="A46" s="37" t="s">
        <v>613</v>
      </c>
      <c r="B46" s="80" t="s">
        <v>704</v>
      </c>
      <c r="C46" s="80" t="s">
        <v>705</v>
      </c>
      <c r="D46" s="85">
        <v>376</v>
      </c>
      <c r="E46" s="78" t="s">
        <v>172</v>
      </c>
      <c r="F46" s="87" t="s">
        <v>172</v>
      </c>
      <c r="G46" s="88" t="s">
        <v>172</v>
      </c>
      <c r="H46" s="89" t="s">
        <v>172</v>
      </c>
      <c r="I46" s="93" t="s">
        <v>172</v>
      </c>
      <c r="J46" s="94"/>
      <c r="K46" s="94"/>
      <c r="L46" s="94"/>
      <c r="M46" s="94"/>
      <c r="N46" s="94"/>
      <c r="O46" s="94"/>
      <c r="P46" s="94"/>
      <c r="Q46" s="94"/>
      <c r="R46" s="94" t="s">
        <v>172</v>
      </c>
      <c r="S46" s="94" t="s">
        <v>28</v>
      </c>
      <c r="T46" s="97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5694444444444444" right="0.11805555555555555" top="1" bottom="0.5506944444444445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workbookViewId="0" topLeftCell="A1">
      <selection activeCell="L5" sqref="L5"/>
    </sheetView>
  </sheetViews>
  <sheetFormatPr defaultColWidth="9.00390625" defaultRowHeight="14.25"/>
  <cols>
    <col min="1" max="1" width="14.25390625" style="54" customWidth="1"/>
    <col min="2" max="2" width="17.75390625" style="0" customWidth="1"/>
    <col min="3" max="3" width="5.75390625" style="0" customWidth="1"/>
    <col min="4" max="4" width="5.625" style="0" customWidth="1"/>
    <col min="5" max="5" width="11.50390625" style="0" customWidth="1"/>
    <col min="6" max="6" width="10.875" style="0" customWidth="1"/>
    <col min="7" max="7" width="9.75390625" style="31" customWidth="1"/>
    <col min="8" max="8" width="16.375" style="31" customWidth="1"/>
    <col min="9" max="9" width="8.00390625" style="0" customWidth="1"/>
    <col min="10" max="10" width="8.50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8.75390625" style="0" customWidth="1"/>
    <col min="18" max="18" width="9.25390625" style="0" customWidth="1"/>
    <col min="19" max="19" width="5.125" style="0" customWidth="1"/>
    <col min="20" max="20" width="11.375" style="0" customWidth="1"/>
  </cols>
  <sheetData>
    <row r="1" spans="1:20" ht="30.75" customHeight="1">
      <c r="A1" s="71" t="s">
        <v>706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29" customFormat="1" ht="27.75" customHeight="1">
      <c r="A2" s="57" t="s">
        <v>1</v>
      </c>
      <c r="B2" s="57" t="s">
        <v>2</v>
      </c>
      <c r="C2" s="57" t="s">
        <v>3</v>
      </c>
      <c r="D2" s="57" t="s">
        <v>4</v>
      </c>
      <c r="E2" s="34" t="s">
        <v>5</v>
      </c>
      <c r="F2" s="34"/>
      <c r="G2" s="58"/>
      <c r="H2" s="58"/>
      <c r="I2" s="64" t="s">
        <v>6</v>
      </c>
      <c r="J2" s="57" t="s">
        <v>7</v>
      </c>
      <c r="K2" s="57" t="s">
        <v>8</v>
      </c>
      <c r="L2" s="57" t="s">
        <v>9</v>
      </c>
      <c r="M2" s="57" t="s">
        <v>10</v>
      </c>
      <c r="N2" s="57" t="s">
        <v>11</v>
      </c>
      <c r="O2" s="57" t="s">
        <v>12</v>
      </c>
      <c r="P2" s="57" t="s">
        <v>13</v>
      </c>
      <c r="Q2" s="57" t="s">
        <v>14</v>
      </c>
      <c r="R2" s="57" t="s">
        <v>15</v>
      </c>
      <c r="S2" s="57" t="s">
        <v>16</v>
      </c>
      <c r="T2" s="49" t="s">
        <v>17</v>
      </c>
    </row>
    <row r="3" spans="1:20" ht="55.5" customHeight="1">
      <c r="A3" s="49"/>
      <c r="B3" s="49"/>
      <c r="C3" s="49"/>
      <c r="D3" s="49"/>
      <c r="E3" s="12" t="s">
        <v>707</v>
      </c>
      <c r="F3" s="12" t="s">
        <v>708</v>
      </c>
      <c r="G3" s="12" t="s">
        <v>709</v>
      </c>
      <c r="H3" s="12" t="s">
        <v>21</v>
      </c>
      <c r="I3" s="65"/>
      <c r="J3" s="49"/>
      <c r="K3" s="49"/>
      <c r="L3" s="49"/>
      <c r="M3" s="49"/>
      <c r="N3" s="49"/>
      <c r="O3" s="49"/>
      <c r="P3" s="49"/>
      <c r="Q3" s="49"/>
      <c r="R3" s="49"/>
      <c r="S3" s="49"/>
      <c r="T3" s="12"/>
    </row>
    <row r="4" spans="1:20" ht="24.75" customHeight="1">
      <c r="A4" s="12" t="s">
        <v>710</v>
      </c>
      <c r="B4" s="17" t="s">
        <v>711</v>
      </c>
      <c r="C4" s="17" t="s">
        <v>712</v>
      </c>
      <c r="D4" s="17">
        <v>406</v>
      </c>
      <c r="E4" s="18">
        <v>40.8</v>
      </c>
      <c r="F4" s="18">
        <v>88</v>
      </c>
      <c r="G4" s="18">
        <v>89.8</v>
      </c>
      <c r="H4" s="18">
        <v>218.60000000000002</v>
      </c>
      <c r="I4" s="18">
        <v>83.072</v>
      </c>
      <c r="J4" s="23"/>
      <c r="K4" s="23"/>
      <c r="L4" s="23"/>
      <c r="M4" s="23"/>
      <c r="N4" s="12" t="s">
        <v>25</v>
      </c>
      <c r="O4" s="23">
        <v>1</v>
      </c>
      <c r="P4" s="23" t="s">
        <v>26</v>
      </c>
      <c r="Q4" s="12" t="s">
        <v>713</v>
      </c>
      <c r="R4" s="23"/>
      <c r="S4" s="12" t="s">
        <v>28</v>
      </c>
      <c r="T4" s="23"/>
    </row>
    <row r="5" spans="1:20" ht="24.75" customHeight="1">
      <c r="A5" s="12" t="s">
        <v>710</v>
      </c>
      <c r="B5" s="17" t="s">
        <v>714</v>
      </c>
      <c r="C5" s="17" t="s">
        <v>715</v>
      </c>
      <c r="D5" s="17">
        <v>390</v>
      </c>
      <c r="E5" s="18">
        <v>45.4</v>
      </c>
      <c r="F5" s="18">
        <v>89.6</v>
      </c>
      <c r="G5" s="18">
        <v>93.2</v>
      </c>
      <c r="H5" s="18">
        <v>228.2</v>
      </c>
      <c r="I5" s="18">
        <v>81.984</v>
      </c>
      <c r="J5" s="23"/>
      <c r="K5" s="23"/>
      <c r="L5" s="23"/>
      <c r="M5" s="23"/>
      <c r="N5" s="12" t="s">
        <v>25</v>
      </c>
      <c r="O5" s="23">
        <v>2</v>
      </c>
      <c r="P5" s="23" t="s">
        <v>28</v>
      </c>
      <c r="Q5" s="12"/>
      <c r="R5" s="23" t="s">
        <v>229</v>
      </c>
      <c r="S5" s="12" t="s">
        <v>28</v>
      </c>
      <c r="T5" s="23"/>
    </row>
    <row r="6" spans="1:20" ht="24.75" customHeight="1">
      <c r="A6" s="12" t="s">
        <v>710</v>
      </c>
      <c r="B6" s="17" t="s">
        <v>716</v>
      </c>
      <c r="C6" s="17" t="s">
        <v>717</v>
      </c>
      <c r="D6" s="17">
        <v>397</v>
      </c>
      <c r="E6" s="19">
        <v>42.8</v>
      </c>
      <c r="F6" s="20">
        <v>84.4</v>
      </c>
      <c r="G6" s="18">
        <v>86.8</v>
      </c>
      <c r="H6" s="18">
        <v>214</v>
      </c>
      <c r="I6" s="18">
        <v>81.25999999999999</v>
      </c>
      <c r="J6" s="23"/>
      <c r="K6" s="23"/>
      <c r="L6" s="23"/>
      <c r="M6" s="23"/>
      <c r="N6" s="12" t="s">
        <v>25</v>
      </c>
      <c r="O6" s="23">
        <v>3</v>
      </c>
      <c r="P6" s="23" t="s">
        <v>28</v>
      </c>
      <c r="Q6" s="12"/>
      <c r="R6" s="23" t="s">
        <v>229</v>
      </c>
      <c r="S6" s="12" t="s">
        <v>28</v>
      </c>
      <c r="T6" s="23"/>
    </row>
    <row r="7" spans="1:20" ht="24.75" customHeight="1">
      <c r="A7" s="12" t="s">
        <v>710</v>
      </c>
      <c r="B7" s="17" t="s">
        <v>718</v>
      </c>
      <c r="C7" s="17" t="s">
        <v>719</v>
      </c>
      <c r="D7" s="17">
        <v>377</v>
      </c>
      <c r="E7" s="18">
        <v>44.4</v>
      </c>
      <c r="F7" s="18">
        <v>91.4</v>
      </c>
      <c r="G7" s="18">
        <v>93.4</v>
      </c>
      <c r="H7" s="18">
        <v>229.2</v>
      </c>
      <c r="I7" s="18">
        <v>80.28</v>
      </c>
      <c r="J7" s="23"/>
      <c r="K7" s="23"/>
      <c r="L7" s="23"/>
      <c r="M7" s="23"/>
      <c r="N7" s="12" t="s">
        <v>25</v>
      </c>
      <c r="O7" s="23">
        <v>4</v>
      </c>
      <c r="P7" s="23" t="s">
        <v>26</v>
      </c>
      <c r="Q7" s="12" t="s">
        <v>713</v>
      </c>
      <c r="R7" s="23"/>
      <c r="S7" s="12" t="s">
        <v>28</v>
      </c>
      <c r="T7" s="23"/>
    </row>
    <row r="8" spans="1:20" ht="24.75" customHeight="1">
      <c r="A8" s="12" t="s">
        <v>710</v>
      </c>
      <c r="B8" s="17" t="s">
        <v>720</v>
      </c>
      <c r="C8" s="17" t="s">
        <v>721</v>
      </c>
      <c r="D8" s="17">
        <v>389</v>
      </c>
      <c r="E8" s="19">
        <v>42.2</v>
      </c>
      <c r="F8" s="20">
        <v>85.2</v>
      </c>
      <c r="G8" s="18">
        <v>87.6</v>
      </c>
      <c r="H8" s="18">
        <v>215</v>
      </c>
      <c r="I8" s="18">
        <v>80.25999999999999</v>
      </c>
      <c r="J8" s="23"/>
      <c r="K8" s="23"/>
      <c r="L8" s="23"/>
      <c r="M8" s="23"/>
      <c r="N8" s="12" t="s">
        <v>25</v>
      </c>
      <c r="O8" s="23">
        <v>5</v>
      </c>
      <c r="P8" s="23" t="s">
        <v>26</v>
      </c>
      <c r="Q8" s="12" t="s">
        <v>713</v>
      </c>
      <c r="R8" s="23"/>
      <c r="S8" s="12" t="s">
        <v>28</v>
      </c>
      <c r="T8" s="23"/>
    </row>
    <row r="9" spans="1:20" ht="24.75" customHeight="1">
      <c r="A9" s="12" t="s">
        <v>710</v>
      </c>
      <c r="B9" s="17" t="s">
        <v>722</v>
      </c>
      <c r="C9" s="17" t="s">
        <v>723</v>
      </c>
      <c r="D9" s="17">
        <v>384</v>
      </c>
      <c r="E9" s="19">
        <v>43</v>
      </c>
      <c r="F9" s="20">
        <v>86.8</v>
      </c>
      <c r="G9" s="18">
        <v>87</v>
      </c>
      <c r="H9" s="18">
        <v>216.8</v>
      </c>
      <c r="I9" s="18">
        <v>79.776</v>
      </c>
      <c r="J9" s="23"/>
      <c r="K9" s="23"/>
      <c r="L9" s="23"/>
      <c r="M9" s="23"/>
      <c r="N9" s="12" t="s">
        <v>25</v>
      </c>
      <c r="O9" s="23">
        <v>6</v>
      </c>
      <c r="P9" s="23" t="s">
        <v>26</v>
      </c>
      <c r="Q9" s="12" t="s">
        <v>713</v>
      </c>
      <c r="R9" s="23"/>
      <c r="S9" s="12" t="s">
        <v>28</v>
      </c>
      <c r="T9" s="23"/>
    </row>
    <row r="10" spans="1:20" ht="24.75" customHeight="1">
      <c r="A10" s="12" t="s">
        <v>710</v>
      </c>
      <c r="B10" s="17" t="s">
        <v>724</v>
      </c>
      <c r="C10" s="17" t="s">
        <v>725</v>
      </c>
      <c r="D10" s="17">
        <v>379</v>
      </c>
      <c r="E10" s="18">
        <v>41.4</v>
      </c>
      <c r="F10" s="18">
        <v>89.8</v>
      </c>
      <c r="G10" s="18">
        <v>91</v>
      </c>
      <c r="H10" s="18">
        <v>222.2</v>
      </c>
      <c r="I10" s="18">
        <v>79.72399999999999</v>
      </c>
      <c r="J10" s="23"/>
      <c r="K10" s="23"/>
      <c r="L10" s="23"/>
      <c r="M10" s="23"/>
      <c r="N10" s="12" t="s">
        <v>25</v>
      </c>
      <c r="O10" s="23">
        <v>7</v>
      </c>
      <c r="P10" s="23" t="s">
        <v>26</v>
      </c>
      <c r="Q10" s="12" t="s">
        <v>713</v>
      </c>
      <c r="R10" s="23"/>
      <c r="S10" s="12" t="s">
        <v>28</v>
      </c>
      <c r="T10" s="23"/>
    </row>
    <row r="11" spans="1:20" ht="24.75" customHeight="1">
      <c r="A11" s="12" t="s">
        <v>710</v>
      </c>
      <c r="B11" s="17" t="s">
        <v>726</v>
      </c>
      <c r="C11" s="17" t="s">
        <v>727</v>
      </c>
      <c r="D11" s="17">
        <v>384</v>
      </c>
      <c r="E11" s="19">
        <v>43.4</v>
      </c>
      <c r="F11" s="20">
        <v>84.4</v>
      </c>
      <c r="G11" s="18">
        <v>86.6</v>
      </c>
      <c r="H11" s="18">
        <v>214.4</v>
      </c>
      <c r="I11" s="18">
        <v>79.488</v>
      </c>
      <c r="J11" s="23"/>
      <c r="K11" s="23"/>
      <c r="L11" s="23"/>
      <c r="M11" s="23"/>
      <c r="N11" s="12" t="s">
        <v>25</v>
      </c>
      <c r="O11" s="23">
        <v>8</v>
      </c>
      <c r="P11" s="23" t="s">
        <v>28</v>
      </c>
      <c r="Q11" s="12"/>
      <c r="R11" s="23" t="s">
        <v>229</v>
      </c>
      <c r="S11" s="12" t="s">
        <v>28</v>
      </c>
      <c r="T11" s="23"/>
    </row>
    <row r="12" spans="1:20" ht="24.75" customHeight="1">
      <c r="A12" s="12" t="s">
        <v>710</v>
      </c>
      <c r="B12" s="17" t="s">
        <v>728</v>
      </c>
      <c r="C12" s="17" t="s">
        <v>729</v>
      </c>
      <c r="D12" s="17">
        <v>373</v>
      </c>
      <c r="E12" s="18">
        <v>44.4</v>
      </c>
      <c r="F12" s="18">
        <v>90.4</v>
      </c>
      <c r="G12" s="18">
        <v>92</v>
      </c>
      <c r="H12" s="18">
        <v>226.8</v>
      </c>
      <c r="I12" s="18">
        <v>79.43599999999999</v>
      </c>
      <c r="J12" s="23"/>
      <c r="K12" s="23"/>
      <c r="L12" s="23"/>
      <c r="M12" s="23"/>
      <c r="N12" s="12" t="s">
        <v>25</v>
      </c>
      <c r="O12" s="23">
        <v>9</v>
      </c>
      <c r="P12" s="23" t="s">
        <v>26</v>
      </c>
      <c r="Q12" s="12" t="s">
        <v>713</v>
      </c>
      <c r="R12" s="23"/>
      <c r="S12" s="12" t="s">
        <v>28</v>
      </c>
      <c r="T12" s="23"/>
    </row>
    <row r="13" spans="1:20" ht="24.75" customHeight="1">
      <c r="A13" s="12" t="s">
        <v>710</v>
      </c>
      <c r="B13" s="17" t="s">
        <v>730</v>
      </c>
      <c r="C13" s="17" t="s">
        <v>731</v>
      </c>
      <c r="D13" s="17">
        <v>375</v>
      </c>
      <c r="E13" s="19">
        <v>44.2</v>
      </c>
      <c r="F13" s="20">
        <v>87.4</v>
      </c>
      <c r="G13" s="18">
        <v>90</v>
      </c>
      <c r="H13" s="18">
        <v>221.60000000000002</v>
      </c>
      <c r="I13" s="18">
        <v>79.092</v>
      </c>
      <c r="J13" s="23"/>
      <c r="K13" s="23"/>
      <c r="L13" s="23"/>
      <c r="M13" s="23"/>
      <c r="N13" s="12" t="s">
        <v>25</v>
      </c>
      <c r="O13" s="23">
        <v>10</v>
      </c>
      <c r="P13" s="23" t="s">
        <v>28</v>
      </c>
      <c r="Q13" s="12"/>
      <c r="R13" s="23" t="s">
        <v>229</v>
      </c>
      <c r="S13" s="12" t="s">
        <v>28</v>
      </c>
      <c r="T13" s="23"/>
    </row>
    <row r="14" spans="1:20" ht="24.75" customHeight="1">
      <c r="A14" s="12" t="s">
        <v>710</v>
      </c>
      <c r="B14" s="17" t="s">
        <v>732</v>
      </c>
      <c r="C14" s="17" t="s">
        <v>733</v>
      </c>
      <c r="D14" s="17">
        <v>364</v>
      </c>
      <c r="E14" s="19">
        <v>47.2</v>
      </c>
      <c r="F14" s="19">
        <v>91.4</v>
      </c>
      <c r="G14" s="19">
        <v>93.2</v>
      </c>
      <c r="H14" s="19">
        <v>231.8</v>
      </c>
      <c r="I14" s="18">
        <v>78.776</v>
      </c>
      <c r="J14" s="12"/>
      <c r="K14" s="12"/>
      <c r="L14" s="12"/>
      <c r="M14" s="12"/>
      <c r="N14" s="12" t="s">
        <v>25</v>
      </c>
      <c r="O14" s="23">
        <v>11</v>
      </c>
      <c r="P14" s="23" t="s">
        <v>26</v>
      </c>
      <c r="Q14" s="12" t="s">
        <v>713</v>
      </c>
      <c r="R14" s="23"/>
      <c r="S14" s="12" t="s">
        <v>28</v>
      </c>
      <c r="T14" s="23"/>
    </row>
    <row r="15" spans="1:20" ht="24.75" customHeight="1">
      <c r="A15" s="12" t="s">
        <v>710</v>
      </c>
      <c r="B15" s="17" t="s">
        <v>734</v>
      </c>
      <c r="C15" s="17" t="s">
        <v>735</v>
      </c>
      <c r="D15" s="17">
        <v>378</v>
      </c>
      <c r="E15" s="18">
        <v>42.2</v>
      </c>
      <c r="F15" s="18">
        <v>86</v>
      </c>
      <c r="G15" s="18">
        <v>86.6</v>
      </c>
      <c r="H15" s="18">
        <v>214.8</v>
      </c>
      <c r="I15" s="18">
        <v>78.696</v>
      </c>
      <c r="J15" s="23"/>
      <c r="K15" s="23"/>
      <c r="L15" s="23"/>
      <c r="M15" s="23"/>
      <c r="N15" s="12" t="s">
        <v>25</v>
      </c>
      <c r="O15" s="23">
        <v>12</v>
      </c>
      <c r="P15" s="23" t="s">
        <v>26</v>
      </c>
      <c r="Q15" s="12" t="s">
        <v>713</v>
      </c>
      <c r="R15" s="23"/>
      <c r="S15" s="12" t="s">
        <v>28</v>
      </c>
      <c r="T15" s="23" t="s">
        <v>41</v>
      </c>
    </row>
    <row r="16" spans="1:20" ht="24.75" customHeight="1">
      <c r="A16" s="12" t="s">
        <v>710</v>
      </c>
      <c r="B16" s="17" t="s">
        <v>736</v>
      </c>
      <c r="C16" s="17" t="s">
        <v>737</v>
      </c>
      <c r="D16" s="17">
        <v>377</v>
      </c>
      <c r="E16" s="18">
        <v>41.6</v>
      </c>
      <c r="F16" s="18">
        <v>87</v>
      </c>
      <c r="G16" s="18">
        <v>84.6</v>
      </c>
      <c r="H16" s="18">
        <v>213.2</v>
      </c>
      <c r="I16" s="18">
        <v>78.364</v>
      </c>
      <c r="J16" s="23"/>
      <c r="K16" s="23"/>
      <c r="L16" s="23"/>
      <c r="M16" s="23"/>
      <c r="N16" s="12" t="s">
        <v>25</v>
      </c>
      <c r="O16" s="23">
        <v>13</v>
      </c>
      <c r="P16" s="23" t="s">
        <v>26</v>
      </c>
      <c r="Q16" s="12" t="s">
        <v>713</v>
      </c>
      <c r="R16" s="23"/>
      <c r="S16" s="12" t="s">
        <v>28</v>
      </c>
      <c r="T16" s="23" t="s">
        <v>41</v>
      </c>
    </row>
    <row r="17" spans="1:20" ht="24.75" customHeight="1">
      <c r="A17" s="12" t="s">
        <v>710</v>
      </c>
      <c r="B17" s="17" t="s">
        <v>738</v>
      </c>
      <c r="C17" s="17" t="s">
        <v>739</v>
      </c>
      <c r="D17" s="17">
        <v>383</v>
      </c>
      <c r="E17" s="19">
        <v>41.6</v>
      </c>
      <c r="F17" s="20">
        <v>79.6</v>
      </c>
      <c r="G17" s="18">
        <v>82.2</v>
      </c>
      <c r="H17" s="18">
        <v>203.39999999999998</v>
      </c>
      <c r="I17" s="18">
        <v>78.02799999999999</v>
      </c>
      <c r="J17" s="23"/>
      <c r="K17" s="23"/>
      <c r="L17" s="23"/>
      <c r="M17" s="23"/>
      <c r="N17" s="12" t="s">
        <v>25</v>
      </c>
      <c r="O17" s="23">
        <v>14</v>
      </c>
      <c r="P17" s="23" t="s">
        <v>28</v>
      </c>
      <c r="Q17" s="12"/>
      <c r="R17" s="23" t="s">
        <v>229</v>
      </c>
      <c r="S17" s="12" t="s">
        <v>28</v>
      </c>
      <c r="T17" s="23"/>
    </row>
    <row r="18" spans="1:20" ht="24.75" customHeight="1">
      <c r="A18" s="12" t="s">
        <v>710</v>
      </c>
      <c r="B18" s="17" t="s">
        <v>740</v>
      </c>
      <c r="C18" s="17" t="s">
        <v>741</v>
      </c>
      <c r="D18" s="17">
        <v>379</v>
      </c>
      <c r="E18" s="18">
        <v>39.2</v>
      </c>
      <c r="F18" s="18">
        <v>82.6</v>
      </c>
      <c r="G18" s="18">
        <v>85</v>
      </c>
      <c r="H18" s="18">
        <v>206.8</v>
      </c>
      <c r="I18" s="18">
        <v>77.87599999999999</v>
      </c>
      <c r="J18" s="23"/>
      <c r="K18" s="23"/>
      <c r="L18" s="23"/>
      <c r="M18" s="23"/>
      <c r="N18" s="12" t="s">
        <v>25</v>
      </c>
      <c r="O18" s="23">
        <v>15</v>
      </c>
      <c r="P18" s="23" t="s">
        <v>28</v>
      </c>
      <c r="Q18" s="12"/>
      <c r="R18" s="23" t="s">
        <v>229</v>
      </c>
      <c r="S18" s="12" t="s">
        <v>28</v>
      </c>
      <c r="T18" s="23"/>
    </row>
    <row r="19" spans="1:20" ht="24.75" customHeight="1">
      <c r="A19" s="12" t="s">
        <v>710</v>
      </c>
      <c r="B19" s="17" t="s">
        <v>742</v>
      </c>
      <c r="C19" s="17" t="s">
        <v>743</v>
      </c>
      <c r="D19" s="17">
        <v>384</v>
      </c>
      <c r="E19" s="18">
        <v>39.4</v>
      </c>
      <c r="F19" s="18">
        <v>80.2</v>
      </c>
      <c r="G19" s="18">
        <v>77</v>
      </c>
      <c r="H19" s="18">
        <v>196.6</v>
      </c>
      <c r="I19" s="18">
        <v>77.352</v>
      </c>
      <c r="J19" s="23"/>
      <c r="K19" s="23"/>
      <c r="L19" s="23"/>
      <c r="M19" s="23"/>
      <c r="N19" s="12" t="s">
        <v>25</v>
      </c>
      <c r="O19" s="23">
        <v>16</v>
      </c>
      <c r="P19" s="23" t="s">
        <v>26</v>
      </c>
      <c r="Q19" s="12" t="s">
        <v>713</v>
      </c>
      <c r="R19" s="23"/>
      <c r="S19" s="12" t="s">
        <v>28</v>
      </c>
      <c r="T19" s="23" t="s">
        <v>41</v>
      </c>
    </row>
    <row r="20" spans="1:20" ht="24.75" customHeight="1">
      <c r="A20" s="12" t="s">
        <v>710</v>
      </c>
      <c r="B20" s="17" t="s">
        <v>744</v>
      </c>
      <c r="C20" s="17" t="s">
        <v>745</v>
      </c>
      <c r="D20" s="17">
        <v>382</v>
      </c>
      <c r="E20" s="18">
        <v>40</v>
      </c>
      <c r="F20" s="18">
        <v>77.6</v>
      </c>
      <c r="G20" s="18">
        <v>79.2</v>
      </c>
      <c r="H20" s="18">
        <v>196.8</v>
      </c>
      <c r="I20" s="18">
        <v>77.096</v>
      </c>
      <c r="J20" s="23"/>
      <c r="K20" s="23"/>
      <c r="L20" s="23"/>
      <c r="M20" s="23"/>
      <c r="N20" s="12" t="s">
        <v>25</v>
      </c>
      <c r="O20" s="23">
        <v>17</v>
      </c>
      <c r="P20" s="23" t="s">
        <v>28</v>
      </c>
      <c r="Q20" s="12"/>
      <c r="R20" s="23" t="s">
        <v>229</v>
      </c>
      <c r="S20" s="12" t="s">
        <v>28</v>
      </c>
      <c r="T20" s="23"/>
    </row>
    <row r="21" spans="1:20" ht="24.75" customHeight="1">
      <c r="A21" s="12" t="s">
        <v>710</v>
      </c>
      <c r="B21" s="17" t="s">
        <v>746</v>
      </c>
      <c r="C21" s="17" t="s">
        <v>747</v>
      </c>
      <c r="D21" s="17">
        <v>366</v>
      </c>
      <c r="E21" s="19">
        <v>42.8</v>
      </c>
      <c r="F21" s="19">
        <v>83.8</v>
      </c>
      <c r="G21" s="19">
        <v>86.2</v>
      </c>
      <c r="H21" s="19">
        <v>212.8</v>
      </c>
      <c r="I21" s="18">
        <v>76.77600000000001</v>
      </c>
      <c r="J21" s="12"/>
      <c r="K21" s="12"/>
      <c r="L21" s="12"/>
      <c r="M21" s="12"/>
      <c r="N21" s="12" t="s">
        <v>25</v>
      </c>
      <c r="O21" s="23">
        <v>18</v>
      </c>
      <c r="P21" s="23" t="s">
        <v>26</v>
      </c>
      <c r="Q21" s="12" t="s">
        <v>713</v>
      </c>
      <c r="R21" s="23"/>
      <c r="S21" s="12" t="s">
        <v>28</v>
      </c>
      <c r="T21" s="23" t="s">
        <v>41</v>
      </c>
    </row>
    <row r="22" spans="1:20" s="2" customFormat="1" ht="24.75" customHeight="1">
      <c r="A22" s="12" t="s">
        <v>710</v>
      </c>
      <c r="B22" s="17" t="s">
        <v>748</v>
      </c>
      <c r="C22" s="17" t="s">
        <v>749</v>
      </c>
      <c r="D22" s="17">
        <v>374</v>
      </c>
      <c r="E22" s="19">
        <v>39.8</v>
      </c>
      <c r="F22" s="20">
        <v>80</v>
      </c>
      <c r="G22" s="18">
        <v>82.6</v>
      </c>
      <c r="H22" s="18">
        <v>202.39999999999998</v>
      </c>
      <c r="I22" s="18">
        <v>76.648</v>
      </c>
      <c r="J22" s="23"/>
      <c r="K22" s="23"/>
      <c r="L22" s="23"/>
      <c r="M22" s="23"/>
      <c r="N22" s="12" t="s">
        <v>25</v>
      </c>
      <c r="O22" s="23">
        <v>19</v>
      </c>
      <c r="P22" s="23" t="s">
        <v>26</v>
      </c>
      <c r="Q22" s="12" t="s">
        <v>713</v>
      </c>
      <c r="R22" s="23"/>
      <c r="S22" s="12" t="s">
        <v>28</v>
      </c>
      <c r="T22" s="23" t="s">
        <v>41</v>
      </c>
    </row>
    <row r="23" spans="1:20" s="3" customFormat="1" ht="24.75" customHeight="1">
      <c r="A23" s="12" t="s">
        <v>710</v>
      </c>
      <c r="B23" s="17" t="s">
        <v>750</v>
      </c>
      <c r="C23" s="17" t="s">
        <v>751</v>
      </c>
      <c r="D23" s="17">
        <v>364</v>
      </c>
      <c r="E23" s="19">
        <v>41</v>
      </c>
      <c r="F23" s="20">
        <v>84</v>
      </c>
      <c r="G23" s="18">
        <v>88.6</v>
      </c>
      <c r="H23" s="18">
        <v>213.6</v>
      </c>
      <c r="I23" s="18">
        <v>76.59199999999998</v>
      </c>
      <c r="J23" s="23"/>
      <c r="K23" s="23"/>
      <c r="L23" s="23"/>
      <c r="M23" s="23"/>
      <c r="N23" s="12" t="s">
        <v>25</v>
      </c>
      <c r="O23" s="23">
        <v>20</v>
      </c>
      <c r="P23" s="23" t="s">
        <v>26</v>
      </c>
      <c r="Q23" s="12" t="s">
        <v>713</v>
      </c>
      <c r="R23" s="23"/>
      <c r="S23" s="12" t="s">
        <v>28</v>
      </c>
      <c r="T23" s="23" t="s">
        <v>41</v>
      </c>
    </row>
    <row r="24" spans="1:20" s="3" customFormat="1" ht="24.75" customHeight="1">
      <c r="A24" s="12" t="s">
        <v>710</v>
      </c>
      <c r="B24" s="17" t="s">
        <v>752</v>
      </c>
      <c r="C24" s="17" t="s">
        <v>753</v>
      </c>
      <c r="D24" s="17">
        <v>369</v>
      </c>
      <c r="E24" s="18">
        <v>36.8</v>
      </c>
      <c r="F24" s="18">
        <v>83.6</v>
      </c>
      <c r="G24" s="18">
        <v>86.4</v>
      </c>
      <c r="H24" s="18">
        <v>206.8</v>
      </c>
      <c r="I24" s="18">
        <v>76.476</v>
      </c>
      <c r="J24" s="23"/>
      <c r="K24" s="23"/>
      <c r="L24" s="23"/>
      <c r="M24" s="23"/>
      <c r="N24" s="12" t="s">
        <v>25</v>
      </c>
      <c r="O24" s="23">
        <v>21</v>
      </c>
      <c r="P24" s="23" t="s">
        <v>28</v>
      </c>
      <c r="Q24" s="12"/>
      <c r="R24" s="23" t="s">
        <v>81</v>
      </c>
      <c r="S24" s="12" t="s">
        <v>28</v>
      </c>
      <c r="T24" s="23"/>
    </row>
    <row r="25" spans="1:20" ht="24.75" customHeight="1">
      <c r="A25" s="12" t="s">
        <v>710</v>
      </c>
      <c r="B25" s="17" t="s">
        <v>754</v>
      </c>
      <c r="C25" s="17" t="s">
        <v>755</v>
      </c>
      <c r="D25" s="17">
        <v>389</v>
      </c>
      <c r="E25" s="18">
        <v>38.2</v>
      </c>
      <c r="F25" s="18">
        <v>70.4</v>
      </c>
      <c r="G25" s="18">
        <v>74.4</v>
      </c>
      <c r="H25" s="18">
        <v>183</v>
      </c>
      <c r="I25" s="18">
        <v>76.41999999999999</v>
      </c>
      <c r="J25" s="23"/>
      <c r="K25" s="23"/>
      <c r="L25" s="23"/>
      <c r="M25" s="23"/>
      <c r="N25" s="12" t="s">
        <v>25</v>
      </c>
      <c r="O25" s="23">
        <v>22</v>
      </c>
      <c r="P25" s="23" t="s">
        <v>28</v>
      </c>
      <c r="Q25" s="12"/>
      <c r="R25" s="23" t="s">
        <v>81</v>
      </c>
      <c r="S25" s="12" t="s">
        <v>28</v>
      </c>
      <c r="T25" s="23"/>
    </row>
    <row r="26" spans="1:20" ht="24.75" customHeight="1">
      <c r="A26" s="12" t="s">
        <v>710</v>
      </c>
      <c r="B26" s="17" t="s">
        <v>756</v>
      </c>
      <c r="C26" s="17" t="s">
        <v>757</v>
      </c>
      <c r="D26" s="17">
        <v>364</v>
      </c>
      <c r="E26" s="19">
        <v>41.2</v>
      </c>
      <c r="F26" s="20">
        <v>82</v>
      </c>
      <c r="G26" s="18">
        <v>85.4</v>
      </c>
      <c r="H26" s="18">
        <v>208.60000000000002</v>
      </c>
      <c r="I26" s="18">
        <v>75.99199999999999</v>
      </c>
      <c r="J26" s="23"/>
      <c r="K26" s="23"/>
      <c r="L26" s="23"/>
      <c r="M26" s="23"/>
      <c r="N26" s="12" t="s">
        <v>25</v>
      </c>
      <c r="O26" s="23">
        <v>23</v>
      </c>
      <c r="P26" s="23" t="s">
        <v>28</v>
      </c>
      <c r="Q26" s="12"/>
      <c r="R26" s="23" t="s">
        <v>81</v>
      </c>
      <c r="S26" s="12" t="s">
        <v>28</v>
      </c>
      <c r="T26" s="23"/>
    </row>
    <row r="27" spans="1:20" ht="24.75" customHeight="1">
      <c r="A27" s="12" t="s">
        <v>710</v>
      </c>
      <c r="B27" s="17" t="s">
        <v>758</v>
      </c>
      <c r="C27" s="17" t="s">
        <v>759</v>
      </c>
      <c r="D27" s="17">
        <v>364</v>
      </c>
      <c r="E27" s="19">
        <v>45.4</v>
      </c>
      <c r="F27" s="19">
        <v>78.2</v>
      </c>
      <c r="G27" s="19">
        <v>84.8</v>
      </c>
      <c r="H27" s="19">
        <v>208.39999999999998</v>
      </c>
      <c r="I27" s="18">
        <v>75.96799999999999</v>
      </c>
      <c r="J27" s="12"/>
      <c r="K27" s="12"/>
      <c r="L27" s="12"/>
      <c r="M27" s="12"/>
      <c r="N27" s="12" t="s">
        <v>25</v>
      </c>
      <c r="O27" s="23">
        <v>24</v>
      </c>
      <c r="P27" s="23" t="s">
        <v>28</v>
      </c>
      <c r="Q27" s="12"/>
      <c r="R27" s="23" t="s">
        <v>81</v>
      </c>
      <c r="S27" s="12" t="s">
        <v>28</v>
      </c>
      <c r="T27" s="23"/>
    </row>
    <row r="28" spans="1:20" ht="24.75" customHeight="1">
      <c r="A28" s="12" t="s">
        <v>710</v>
      </c>
      <c r="B28" s="17" t="s">
        <v>760</v>
      </c>
      <c r="C28" s="17" t="s">
        <v>761</v>
      </c>
      <c r="D28" s="17">
        <v>373</v>
      </c>
      <c r="E28" s="19">
        <v>39.8</v>
      </c>
      <c r="F28" s="20">
        <v>76.6</v>
      </c>
      <c r="G28" s="18">
        <v>79.4</v>
      </c>
      <c r="H28" s="18">
        <v>195.8</v>
      </c>
      <c r="I28" s="18">
        <v>75.716</v>
      </c>
      <c r="J28" s="23"/>
      <c r="K28" s="23"/>
      <c r="L28" s="23"/>
      <c r="M28" s="23"/>
      <c r="N28" s="12" t="s">
        <v>25</v>
      </c>
      <c r="O28" s="23">
        <v>25</v>
      </c>
      <c r="P28" s="23" t="s">
        <v>28</v>
      </c>
      <c r="Q28" s="12"/>
      <c r="R28" s="23" t="s">
        <v>81</v>
      </c>
      <c r="S28" s="12" t="s">
        <v>28</v>
      </c>
      <c r="T28" s="23"/>
    </row>
    <row r="29" spans="1:20" ht="24.75" customHeight="1">
      <c r="A29" s="12" t="s">
        <v>710</v>
      </c>
      <c r="B29" s="17" t="s">
        <v>762</v>
      </c>
      <c r="C29" s="17" t="s">
        <v>763</v>
      </c>
      <c r="D29" s="17">
        <v>373</v>
      </c>
      <c r="E29" s="18">
        <v>38.2</v>
      </c>
      <c r="F29" s="18">
        <v>76.6</v>
      </c>
      <c r="G29" s="18">
        <v>79.6</v>
      </c>
      <c r="H29" s="18">
        <v>194.39999999999998</v>
      </c>
      <c r="I29" s="18">
        <v>75.54799999999999</v>
      </c>
      <c r="J29" s="23"/>
      <c r="K29" s="23"/>
      <c r="L29" s="23"/>
      <c r="M29" s="23"/>
      <c r="N29" s="12" t="s">
        <v>25</v>
      </c>
      <c r="O29" s="23">
        <v>26</v>
      </c>
      <c r="P29" s="23" t="s">
        <v>28</v>
      </c>
      <c r="Q29" s="12"/>
      <c r="R29" s="23" t="s">
        <v>81</v>
      </c>
      <c r="S29" s="12" t="s">
        <v>28</v>
      </c>
      <c r="T29" s="23"/>
    </row>
    <row r="30" spans="1:20" ht="24.75" customHeight="1">
      <c r="A30" s="12" t="s">
        <v>710</v>
      </c>
      <c r="B30" s="17" t="s">
        <v>764</v>
      </c>
      <c r="C30" s="17" t="s">
        <v>765</v>
      </c>
      <c r="D30" s="17">
        <v>364</v>
      </c>
      <c r="E30" s="19">
        <v>41.6</v>
      </c>
      <c r="F30" s="19">
        <v>79.2</v>
      </c>
      <c r="G30" s="19">
        <v>79.8</v>
      </c>
      <c r="H30" s="19">
        <v>200.60000000000002</v>
      </c>
      <c r="I30" s="18">
        <v>75.032</v>
      </c>
      <c r="J30" s="12"/>
      <c r="K30" s="12"/>
      <c r="L30" s="12"/>
      <c r="M30" s="12"/>
      <c r="N30" s="12" t="s">
        <v>25</v>
      </c>
      <c r="O30" s="23">
        <v>27</v>
      </c>
      <c r="P30" s="23" t="s">
        <v>28</v>
      </c>
      <c r="Q30" s="12"/>
      <c r="R30" s="23" t="s">
        <v>81</v>
      </c>
      <c r="S30" s="12" t="s">
        <v>28</v>
      </c>
      <c r="T30" s="23"/>
    </row>
    <row r="31" spans="1:20" ht="24.75" customHeight="1">
      <c r="A31" s="12" t="s">
        <v>710</v>
      </c>
      <c r="B31" s="17" t="s">
        <v>766</v>
      </c>
      <c r="C31" s="17" t="s">
        <v>767</v>
      </c>
      <c r="D31" s="17">
        <v>372</v>
      </c>
      <c r="E31" s="19">
        <v>37.4</v>
      </c>
      <c r="F31" s="19">
        <v>80</v>
      </c>
      <c r="G31" s="19">
        <v>71.6</v>
      </c>
      <c r="H31" s="19">
        <v>189</v>
      </c>
      <c r="I31" s="18">
        <v>74.75999999999999</v>
      </c>
      <c r="J31" s="12"/>
      <c r="K31" s="12"/>
      <c r="L31" s="12"/>
      <c r="M31" s="12"/>
      <c r="N31" s="12" t="s">
        <v>25</v>
      </c>
      <c r="O31" s="23">
        <v>28</v>
      </c>
      <c r="P31" s="23" t="s">
        <v>28</v>
      </c>
      <c r="Q31" s="12"/>
      <c r="R31" s="23" t="s">
        <v>81</v>
      </c>
      <c r="S31" s="12" t="s">
        <v>28</v>
      </c>
      <c r="T31" s="23"/>
    </row>
    <row r="32" spans="1:20" ht="24.75" customHeight="1">
      <c r="A32" s="12" t="s">
        <v>710</v>
      </c>
      <c r="B32" s="17" t="s">
        <v>768</v>
      </c>
      <c r="C32" s="17" t="s">
        <v>769</v>
      </c>
      <c r="D32" s="17">
        <v>365</v>
      </c>
      <c r="E32" s="18">
        <v>36.2</v>
      </c>
      <c r="F32" s="18">
        <v>76.4</v>
      </c>
      <c r="G32" s="18">
        <v>80</v>
      </c>
      <c r="H32" s="18">
        <v>192.60000000000002</v>
      </c>
      <c r="I32" s="18">
        <v>74.21199999999999</v>
      </c>
      <c r="J32" s="23"/>
      <c r="K32" s="23"/>
      <c r="L32" s="23"/>
      <c r="M32" s="23"/>
      <c r="N32" s="12" t="s">
        <v>25</v>
      </c>
      <c r="O32" s="23">
        <v>29</v>
      </c>
      <c r="P32" s="23" t="s">
        <v>28</v>
      </c>
      <c r="Q32" s="12"/>
      <c r="R32" s="23" t="s">
        <v>81</v>
      </c>
      <c r="S32" s="12" t="s">
        <v>28</v>
      </c>
      <c r="T32" s="23"/>
    </row>
    <row r="33" spans="1:20" ht="24.75" customHeight="1">
      <c r="A33" s="12" t="s">
        <v>710</v>
      </c>
      <c r="B33" s="17" t="s">
        <v>770</v>
      </c>
      <c r="C33" s="17" t="s">
        <v>771</v>
      </c>
      <c r="D33" s="17">
        <v>366</v>
      </c>
      <c r="E33" s="18">
        <v>35.6</v>
      </c>
      <c r="F33" s="18">
        <v>75.4</v>
      </c>
      <c r="G33" s="18">
        <v>80</v>
      </c>
      <c r="H33" s="18">
        <v>191</v>
      </c>
      <c r="I33" s="18">
        <v>74.16</v>
      </c>
      <c r="J33" s="23"/>
      <c r="K33" s="23"/>
      <c r="L33" s="23"/>
      <c r="M33" s="23"/>
      <c r="N33" s="12" t="s">
        <v>25</v>
      </c>
      <c r="O33" s="23">
        <v>30</v>
      </c>
      <c r="P33" s="23" t="s">
        <v>28</v>
      </c>
      <c r="Q33" s="12"/>
      <c r="R33" s="23" t="s">
        <v>81</v>
      </c>
      <c r="S33" s="12" t="s">
        <v>28</v>
      </c>
      <c r="T33" s="23"/>
    </row>
    <row r="34" spans="1:20" ht="24.75" customHeight="1">
      <c r="A34" s="12" t="s">
        <v>710</v>
      </c>
      <c r="B34" s="17" t="s">
        <v>772</v>
      </c>
      <c r="C34" s="17" t="s">
        <v>773</v>
      </c>
      <c r="D34" s="17">
        <v>366</v>
      </c>
      <c r="E34" s="18">
        <v>42</v>
      </c>
      <c r="F34" s="18">
        <v>71.6</v>
      </c>
      <c r="G34" s="18">
        <v>76.4</v>
      </c>
      <c r="H34" s="18">
        <v>190</v>
      </c>
      <c r="I34" s="18">
        <v>74.04</v>
      </c>
      <c r="J34" s="23"/>
      <c r="K34" s="23"/>
      <c r="L34" s="23"/>
      <c r="M34" s="23"/>
      <c r="N34" s="12" t="s">
        <v>25</v>
      </c>
      <c r="O34" s="23">
        <v>31</v>
      </c>
      <c r="P34" s="23" t="s">
        <v>28</v>
      </c>
      <c r="Q34" s="12"/>
      <c r="R34" s="23" t="s">
        <v>81</v>
      </c>
      <c r="S34" s="12" t="s">
        <v>28</v>
      </c>
      <c r="T34" s="23"/>
    </row>
    <row r="35" spans="1:20" ht="24.75" customHeight="1">
      <c r="A35" s="12" t="s">
        <v>710</v>
      </c>
      <c r="B35" s="17" t="s">
        <v>774</v>
      </c>
      <c r="C35" s="17" t="s">
        <v>775</v>
      </c>
      <c r="D35" s="17">
        <v>369</v>
      </c>
      <c r="E35" s="18">
        <v>41.6</v>
      </c>
      <c r="F35" s="18">
        <v>65.6</v>
      </c>
      <c r="G35" s="18">
        <v>77.2</v>
      </c>
      <c r="H35" s="18">
        <v>184.39999999999998</v>
      </c>
      <c r="I35" s="18">
        <v>73.788</v>
      </c>
      <c r="J35" s="23"/>
      <c r="K35" s="23"/>
      <c r="L35" s="23"/>
      <c r="M35" s="23"/>
      <c r="N35" s="12" t="s">
        <v>25</v>
      </c>
      <c r="O35" s="23">
        <v>32</v>
      </c>
      <c r="P35" s="23" t="s">
        <v>28</v>
      </c>
      <c r="Q35" s="12"/>
      <c r="R35" s="23" t="s">
        <v>81</v>
      </c>
      <c r="S35" s="12" t="s">
        <v>28</v>
      </c>
      <c r="T35" s="23"/>
    </row>
    <row r="36" spans="1:20" ht="24.75" customHeight="1">
      <c r="A36" s="12" t="s">
        <v>710</v>
      </c>
      <c r="B36" s="17" t="s">
        <v>776</v>
      </c>
      <c r="C36" s="17" t="s">
        <v>777</v>
      </c>
      <c r="D36" s="17">
        <v>367</v>
      </c>
      <c r="E36" s="18">
        <v>35</v>
      </c>
      <c r="F36" s="18">
        <v>73.6</v>
      </c>
      <c r="G36" s="18">
        <v>75</v>
      </c>
      <c r="H36" s="18">
        <v>183.6</v>
      </c>
      <c r="I36" s="18">
        <v>73.412</v>
      </c>
      <c r="J36" s="23"/>
      <c r="K36" s="23"/>
      <c r="L36" s="23"/>
      <c r="M36" s="23"/>
      <c r="N36" s="12" t="s">
        <v>25</v>
      </c>
      <c r="O36" s="23">
        <v>33</v>
      </c>
      <c r="P36" s="23" t="s">
        <v>28</v>
      </c>
      <c r="Q36" s="12"/>
      <c r="R36" s="23" t="s">
        <v>81</v>
      </c>
      <c r="S36" s="12" t="s">
        <v>28</v>
      </c>
      <c r="T36" s="23"/>
    </row>
    <row r="37" spans="1:20" ht="24.75" customHeight="1">
      <c r="A37" s="12" t="s">
        <v>710</v>
      </c>
      <c r="B37" s="17" t="s">
        <v>778</v>
      </c>
      <c r="C37" s="17" t="s">
        <v>779</v>
      </c>
      <c r="D37" s="17">
        <v>382</v>
      </c>
      <c r="E37" s="18">
        <v>33</v>
      </c>
      <c r="F37" s="18">
        <v>65.4</v>
      </c>
      <c r="G37" s="18">
        <v>67.4</v>
      </c>
      <c r="H37" s="18">
        <v>165.8</v>
      </c>
      <c r="I37" s="18">
        <v>73.376</v>
      </c>
      <c r="J37" s="23"/>
      <c r="K37" s="23"/>
      <c r="L37" s="23"/>
      <c r="M37" s="23"/>
      <c r="N37" s="12" t="s">
        <v>25</v>
      </c>
      <c r="O37" s="23">
        <v>34</v>
      </c>
      <c r="P37" s="23" t="s">
        <v>28</v>
      </c>
      <c r="Q37" s="12"/>
      <c r="R37" s="23" t="s">
        <v>81</v>
      </c>
      <c r="S37" s="12" t="s">
        <v>28</v>
      </c>
      <c r="T37" s="23"/>
    </row>
    <row r="38" spans="1:20" ht="24.75" customHeight="1">
      <c r="A38" s="12" t="s">
        <v>710</v>
      </c>
      <c r="B38" s="17" t="s">
        <v>780</v>
      </c>
      <c r="C38" s="17" t="s">
        <v>781</v>
      </c>
      <c r="D38" s="17">
        <v>365</v>
      </c>
      <c r="E38" s="19">
        <v>36</v>
      </c>
      <c r="F38" s="20">
        <v>74.2</v>
      </c>
      <c r="G38" s="18">
        <v>74.2</v>
      </c>
      <c r="H38" s="18">
        <v>184.4</v>
      </c>
      <c r="I38" s="18">
        <v>73.228</v>
      </c>
      <c r="J38" s="23"/>
      <c r="K38" s="23"/>
      <c r="L38" s="23"/>
      <c r="M38" s="23"/>
      <c r="N38" s="12" t="s">
        <v>25</v>
      </c>
      <c r="O38" s="23">
        <v>35</v>
      </c>
      <c r="P38" s="23" t="s">
        <v>28</v>
      </c>
      <c r="Q38" s="12"/>
      <c r="R38" s="23" t="s">
        <v>81</v>
      </c>
      <c r="S38" s="12" t="s">
        <v>28</v>
      </c>
      <c r="T38" s="23"/>
    </row>
    <row r="39" spans="1:20" ht="24.75" customHeight="1">
      <c r="A39" s="12" t="s">
        <v>710</v>
      </c>
      <c r="B39" s="17" t="s">
        <v>782</v>
      </c>
      <c r="C39" s="17" t="s">
        <v>783</v>
      </c>
      <c r="D39" s="17">
        <v>373</v>
      </c>
      <c r="E39" s="19">
        <v>40.2</v>
      </c>
      <c r="F39" s="20">
        <v>62</v>
      </c>
      <c r="G39" s="18">
        <v>65.6</v>
      </c>
      <c r="H39" s="18">
        <v>167.8</v>
      </c>
      <c r="I39" s="18">
        <v>72.356</v>
      </c>
      <c r="J39" s="23"/>
      <c r="K39" s="23"/>
      <c r="L39" s="23"/>
      <c r="M39" s="23"/>
      <c r="N39" s="12" t="s">
        <v>25</v>
      </c>
      <c r="O39" s="23">
        <v>36</v>
      </c>
      <c r="P39" s="23" t="s">
        <v>28</v>
      </c>
      <c r="Q39" s="12"/>
      <c r="R39" s="23" t="s">
        <v>81</v>
      </c>
      <c r="S39" s="12" t="s">
        <v>28</v>
      </c>
      <c r="T39" s="23"/>
    </row>
    <row r="40" spans="1:20" ht="24.75" customHeight="1">
      <c r="A40" s="12" t="s">
        <v>710</v>
      </c>
      <c r="B40" s="17" t="s">
        <v>784</v>
      </c>
      <c r="C40" s="17" t="s">
        <v>785</v>
      </c>
      <c r="D40" s="17">
        <v>375</v>
      </c>
      <c r="E40" s="19">
        <v>36.4</v>
      </c>
      <c r="F40" s="19">
        <v>64.4</v>
      </c>
      <c r="G40" s="19">
        <v>64.2</v>
      </c>
      <c r="H40" s="19">
        <v>165</v>
      </c>
      <c r="I40" s="18">
        <v>72.3</v>
      </c>
      <c r="J40" s="12"/>
      <c r="K40" s="12"/>
      <c r="L40" s="12"/>
      <c r="M40" s="12"/>
      <c r="N40" s="12" t="s">
        <v>25</v>
      </c>
      <c r="O40" s="23">
        <v>37</v>
      </c>
      <c r="P40" s="23" t="s">
        <v>28</v>
      </c>
      <c r="Q40" s="12"/>
      <c r="R40" s="23" t="s">
        <v>81</v>
      </c>
      <c r="S40" s="12" t="s">
        <v>28</v>
      </c>
      <c r="T40" s="23"/>
    </row>
    <row r="41" spans="1:7" ht="15">
      <c r="A41" s="72"/>
      <c r="B41" s="3"/>
      <c r="C41" s="3"/>
      <c r="D41" s="3"/>
      <c r="E41" s="3"/>
      <c r="F41" s="3"/>
      <c r="G41" s="73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7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="90" zoomScaleNormal="90" workbookViewId="0" topLeftCell="A1">
      <selection activeCell="U16" sqref="U16"/>
    </sheetView>
  </sheetViews>
  <sheetFormatPr defaultColWidth="9.00390625" defaultRowHeight="14.25"/>
  <cols>
    <col min="1" max="1" width="8.25390625" style="54" customWidth="1"/>
    <col min="2" max="2" width="13.50390625" style="0" customWidth="1"/>
    <col min="3" max="3" width="7.25390625" style="0" customWidth="1"/>
    <col min="4" max="4" width="5.625" style="0" customWidth="1"/>
    <col min="5" max="6" width="7.25390625" style="0" customWidth="1"/>
    <col min="7" max="8" width="7.25390625" style="31" customWidth="1"/>
    <col min="9" max="9" width="11.625" style="31" customWidth="1"/>
    <col min="10" max="10" width="8.00390625" style="0" customWidth="1"/>
    <col min="11" max="14" width="3.375" style="0" customWidth="1"/>
    <col min="15" max="15" width="5.25390625" style="0" customWidth="1"/>
    <col min="16" max="16" width="4.625" style="0" customWidth="1"/>
    <col min="17" max="17" width="4.875" style="0" customWidth="1"/>
    <col min="18" max="18" width="12.75390625" style="0" customWidth="1"/>
    <col min="19" max="19" width="10.75390625" style="0" customWidth="1"/>
    <col min="20" max="20" width="5.125" style="0" customWidth="1"/>
    <col min="21" max="21" width="23.25390625" style="0" customWidth="1"/>
  </cols>
  <sheetData>
    <row r="1" spans="1:21" ht="27.75" customHeight="1">
      <c r="A1" s="55" t="s">
        <v>786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29" customFormat="1" ht="27.75" customHeight="1">
      <c r="A2" s="56" t="s">
        <v>1</v>
      </c>
      <c r="B2" s="57" t="s">
        <v>2</v>
      </c>
      <c r="C2" s="57" t="s">
        <v>3</v>
      </c>
      <c r="D2" s="57" t="s">
        <v>4</v>
      </c>
      <c r="E2" s="34" t="s">
        <v>5</v>
      </c>
      <c r="F2" s="34"/>
      <c r="G2" s="58"/>
      <c r="H2" s="58"/>
      <c r="I2" s="58"/>
      <c r="J2" s="64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  <c r="P2" s="57" t="s">
        <v>12</v>
      </c>
      <c r="Q2" s="57" t="s">
        <v>13</v>
      </c>
      <c r="R2" s="57" t="s">
        <v>14</v>
      </c>
      <c r="S2" s="57" t="s">
        <v>15</v>
      </c>
      <c r="T2" s="57" t="s">
        <v>16</v>
      </c>
      <c r="U2" s="68" t="s">
        <v>17</v>
      </c>
    </row>
    <row r="3" spans="1:21" ht="75.75" customHeight="1">
      <c r="A3" s="59"/>
      <c r="B3" s="49"/>
      <c r="C3" s="49"/>
      <c r="D3" s="49"/>
      <c r="E3" s="12" t="s">
        <v>707</v>
      </c>
      <c r="F3" s="12" t="s">
        <v>708</v>
      </c>
      <c r="G3" s="12" t="s">
        <v>709</v>
      </c>
      <c r="H3" s="12" t="s">
        <v>787</v>
      </c>
      <c r="I3" s="12" t="s">
        <v>788</v>
      </c>
      <c r="J3" s="65"/>
      <c r="K3" s="49"/>
      <c r="L3" s="49"/>
      <c r="M3" s="49"/>
      <c r="N3" s="49"/>
      <c r="O3" s="49"/>
      <c r="P3" s="49"/>
      <c r="Q3" s="49"/>
      <c r="R3" s="49"/>
      <c r="S3" s="49"/>
      <c r="T3" s="49"/>
      <c r="U3" s="69"/>
    </row>
    <row r="4" spans="1:21" ht="18" customHeight="1">
      <c r="A4" s="60" t="s">
        <v>789</v>
      </c>
      <c r="B4" s="61" t="s">
        <v>790</v>
      </c>
      <c r="C4" s="62" t="s">
        <v>791</v>
      </c>
      <c r="D4" s="61">
        <v>234</v>
      </c>
      <c r="E4" s="61">
        <v>42</v>
      </c>
      <c r="F4" s="63">
        <v>89.2</v>
      </c>
      <c r="G4" s="63">
        <v>89.8</v>
      </c>
      <c r="H4" s="63">
        <v>85</v>
      </c>
      <c r="I4" s="66">
        <v>306</v>
      </c>
      <c r="J4" s="67">
        <v>80.82857142857142</v>
      </c>
      <c r="K4" s="60"/>
      <c r="L4" s="60"/>
      <c r="M4" s="60"/>
      <c r="N4" s="60"/>
      <c r="O4" s="60" t="s">
        <v>25</v>
      </c>
      <c r="P4" s="60">
        <v>1</v>
      </c>
      <c r="Q4" s="60" t="s">
        <v>26</v>
      </c>
      <c r="R4" s="70" t="s">
        <v>60</v>
      </c>
      <c r="S4" s="60"/>
      <c r="T4" s="60" t="s">
        <v>28</v>
      </c>
      <c r="U4" s="60"/>
    </row>
    <row r="5" spans="1:21" ht="18" customHeight="1">
      <c r="A5" s="60" t="s">
        <v>789</v>
      </c>
      <c r="B5" s="61" t="s">
        <v>792</v>
      </c>
      <c r="C5" s="62" t="s">
        <v>793</v>
      </c>
      <c r="D5" s="61">
        <v>232</v>
      </c>
      <c r="E5" s="61">
        <v>43.5</v>
      </c>
      <c r="F5" s="63">
        <v>88.4</v>
      </c>
      <c r="G5" s="63">
        <v>89.4</v>
      </c>
      <c r="H5" s="63">
        <v>89</v>
      </c>
      <c r="I5" s="66">
        <v>310.3</v>
      </c>
      <c r="J5" s="67">
        <v>80.73047619047618</v>
      </c>
      <c r="K5" s="60"/>
      <c r="L5" s="60"/>
      <c r="M5" s="60"/>
      <c r="N5" s="60"/>
      <c r="O5" s="60" t="s">
        <v>25</v>
      </c>
      <c r="P5" s="60">
        <v>2</v>
      </c>
      <c r="Q5" s="60" t="s">
        <v>26</v>
      </c>
      <c r="R5" s="70" t="s">
        <v>60</v>
      </c>
      <c r="S5" s="60"/>
      <c r="T5" s="60" t="s">
        <v>28</v>
      </c>
      <c r="U5" s="60"/>
    </row>
    <row r="6" spans="1:21" ht="18" customHeight="1">
      <c r="A6" s="60" t="s">
        <v>789</v>
      </c>
      <c r="B6" s="61" t="s">
        <v>794</v>
      </c>
      <c r="C6" s="62" t="s">
        <v>795</v>
      </c>
      <c r="D6" s="61">
        <v>240</v>
      </c>
      <c r="E6" s="61">
        <v>42.5</v>
      </c>
      <c r="F6" s="63">
        <v>82</v>
      </c>
      <c r="G6" s="63">
        <v>84.6</v>
      </c>
      <c r="H6" s="63">
        <v>76</v>
      </c>
      <c r="I6" s="66">
        <v>285.1</v>
      </c>
      <c r="J6" s="67">
        <v>80.43714285714286</v>
      </c>
      <c r="K6" s="60"/>
      <c r="L6" s="60"/>
      <c r="M6" s="60"/>
      <c r="N6" s="60"/>
      <c r="O6" s="60" t="s">
        <v>25</v>
      </c>
      <c r="P6" s="60">
        <v>3</v>
      </c>
      <c r="Q6" s="60" t="s">
        <v>28</v>
      </c>
      <c r="R6" s="70" t="s">
        <v>796</v>
      </c>
      <c r="S6" s="60"/>
      <c r="T6" s="60" t="s">
        <v>28</v>
      </c>
      <c r="U6" s="60"/>
    </row>
    <row r="7" spans="1:21" ht="18" customHeight="1">
      <c r="A7" s="60" t="s">
        <v>789</v>
      </c>
      <c r="B7" s="61" t="s">
        <v>797</v>
      </c>
      <c r="C7" s="62" t="s">
        <v>798</v>
      </c>
      <c r="D7" s="61">
        <v>236</v>
      </c>
      <c r="E7" s="61">
        <v>39.5</v>
      </c>
      <c r="F7" s="63">
        <v>83.8</v>
      </c>
      <c r="G7" s="63">
        <v>85.4</v>
      </c>
      <c r="H7" s="63">
        <v>87</v>
      </c>
      <c r="I7" s="66">
        <v>295.7</v>
      </c>
      <c r="J7" s="67">
        <v>80.41238095238096</v>
      </c>
      <c r="K7" s="60"/>
      <c r="L7" s="60"/>
      <c r="M7" s="60"/>
      <c r="N7" s="60"/>
      <c r="O7" s="60" t="s">
        <v>25</v>
      </c>
      <c r="P7" s="60">
        <v>4</v>
      </c>
      <c r="Q7" s="60" t="s">
        <v>26</v>
      </c>
      <c r="R7" s="70" t="s">
        <v>60</v>
      </c>
      <c r="S7" s="60"/>
      <c r="T7" s="60" t="s">
        <v>28</v>
      </c>
      <c r="U7" s="60"/>
    </row>
    <row r="8" spans="1:21" ht="18" customHeight="1">
      <c r="A8" s="60" t="s">
        <v>789</v>
      </c>
      <c r="B8" s="61" t="s">
        <v>799</v>
      </c>
      <c r="C8" s="62" t="s">
        <v>800</v>
      </c>
      <c r="D8" s="61">
        <v>236</v>
      </c>
      <c r="E8" s="61">
        <v>43.5</v>
      </c>
      <c r="F8" s="63">
        <v>84.6</v>
      </c>
      <c r="G8" s="63">
        <v>85.6</v>
      </c>
      <c r="H8" s="63">
        <v>82</v>
      </c>
      <c r="I8" s="66">
        <v>295.7</v>
      </c>
      <c r="J8" s="67">
        <v>80.41238095238096</v>
      </c>
      <c r="K8" s="60"/>
      <c r="L8" s="60"/>
      <c r="M8" s="60"/>
      <c r="N8" s="60"/>
      <c r="O8" s="60" t="s">
        <v>25</v>
      </c>
      <c r="P8" s="60">
        <v>4</v>
      </c>
      <c r="Q8" s="60" t="s">
        <v>26</v>
      </c>
      <c r="R8" s="70" t="s">
        <v>60</v>
      </c>
      <c r="S8" s="60"/>
      <c r="T8" s="60" t="s">
        <v>28</v>
      </c>
      <c r="U8" s="61"/>
    </row>
    <row r="9" spans="1:21" ht="18" customHeight="1">
      <c r="A9" s="60" t="s">
        <v>789</v>
      </c>
      <c r="B9" s="61" t="s">
        <v>801</v>
      </c>
      <c r="C9" s="62" t="s">
        <v>802</v>
      </c>
      <c r="D9" s="61">
        <v>236</v>
      </c>
      <c r="E9" s="61">
        <v>40.5</v>
      </c>
      <c r="F9" s="63">
        <v>84.4</v>
      </c>
      <c r="G9" s="63">
        <v>83.2</v>
      </c>
      <c r="H9" s="63">
        <v>87</v>
      </c>
      <c r="I9" s="66">
        <v>295.1</v>
      </c>
      <c r="J9" s="67">
        <v>80.36095238095238</v>
      </c>
      <c r="K9" s="60"/>
      <c r="L9" s="60"/>
      <c r="M9" s="60"/>
      <c r="N9" s="60"/>
      <c r="O9" s="60" t="s">
        <v>25</v>
      </c>
      <c r="P9" s="60">
        <v>6</v>
      </c>
      <c r="Q9" s="60" t="s">
        <v>28</v>
      </c>
      <c r="R9" s="70" t="s">
        <v>796</v>
      </c>
      <c r="S9" s="60"/>
      <c r="T9" s="60" t="s">
        <v>28</v>
      </c>
      <c r="U9" s="61"/>
    </row>
    <row r="10" spans="1:21" s="2" customFormat="1" ht="18" customHeight="1">
      <c r="A10" s="60" t="s">
        <v>789</v>
      </c>
      <c r="B10" s="61" t="s">
        <v>803</v>
      </c>
      <c r="C10" s="62" t="s">
        <v>804</v>
      </c>
      <c r="D10" s="61">
        <v>235</v>
      </c>
      <c r="E10" s="61">
        <v>42.5</v>
      </c>
      <c r="F10" s="63">
        <v>83.2</v>
      </c>
      <c r="G10" s="63">
        <v>84.6</v>
      </c>
      <c r="H10" s="63">
        <v>80</v>
      </c>
      <c r="I10" s="66">
        <v>290.3</v>
      </c>
      <c r="J10" s="67">
        <v>79.71619047619048</v>
      </c>
      <c r="K10" s="61"/>
      <c r="L10" s="61"/>
      <c r="M10" s="61"/>
      <c r="N10" s="61"/>
      <c r="O10" s="60" t="s">
        <v>25</v>
      </c>
      <c r="P10" s="60">
        <v>7</v>
      </c>
      <c r="Q10" s="60" t="s">
        <v>26</v>
      </c>
      <c r="R10" s="70" t="s">
        <v>60</v>
      </c>
      <c r="S10" s="61"/>
      <c r="T10" s="60" t="s">
        <v>28</v>
      </c>
      <c r="U10" s="61"/>
    </row>
    <row r="11" spans="1:21" s="3" customFormat="1" ht="18" customHeight="1">
      <c r="A11" s="60" t="s">
        <v>789</v>
      </c>
      <c r="B11" s="61" t="s">
        <v>805</v>
      </c>
      <c r="C11" s="62" t="s">
        <v>806</v>
      </c>
      <c r="D11" s="61">
        <v>232</v>
      </c>
      <c r="E11" s="61">
        <v>45.5</v>
      </c>
      <c r="F11" s="63">
        <v>84.2</v>
      </c>
      <c r="G11" s="63">
        <v>84.2</v>
      </c>
      <c r="H11" s="63">
        <v>80</v>
      </c>
      <c r="I11" s="66">
        <v>293.9</v>
      </c>
      <c r="J11" s="67">
        <v>79.32476190476189</v>
      </c>
      <c r="K11" s="61"/>
      <c r="L11" s="61"/>
      <c r="M11" s="61"/>
      <c r="N11" s="61"/>
      <c r="O11" s="60" t="s">
        <v>25</v>
      </c>
      <c r="P11" s="60">
        <v>8</v>
      </c>
      <c r="Q11" s="60" t="s">
        <v>26</v>
      </c>
      <c r="R11" s="70" t="s">
        <v>60</v>
      </c>
      <c r="S11" s="61"/>
      <c r="T11" s="60" t="s">
        <v>28</v>
      </c>
      <c r="U11" s="61"/>
    </row>
    <row r="12" spans="1:21" ht="18" customHeight="1">
      <c r="A12" s="60" t="s">
        <v>789</v>
      </c>
      <c r="B12" s="61" t="s">
        <v>807</v>
      </c>
      <c r="C12" s="62" t="s">
        <v>808</v>
      </c>
      <c r="D12" s="61">
        <v>233</v>
      </c>
      <c r="E12" s="61">
        <v>43.5</v>
      </c>
      <c r="F12" s="63">
        <v>87.6</v>
      </c>
      <c r="G12" s="63">
        <v>89.8</v>
      </c>
      <c r="H12" s="63">
        <v>68</v>
      </c>
      <c r="I12" s="66">
        <v>288.9</v>
      </c>
      <c r="J12" s="67">
        <v>79.1295238095238</v>
      </c>
      <c r="K12" s="61"/>
      <c r="L12" s="61"/>
      <c r="M12" s="61"/>
      <c r="N12" s="61"/>
      <c r="O12" s="60" t="s">
        <v>25</v>
      </c>
      <c r="P12" s="60">
        <v>9</v>
      </c>
      <c r="Q12" s="60" t="s">
        <v>26</v>
      </c>
      <c r="R12" s="70" t="s">
        <v>60</v>
      </c>
      <c r="S12" s="61"/>
      <c r="T12" s="60" t="s">
        <v>28</v>
      </c>
      <c r="U12" s="61"/>
    </row>
    <row r="13" spans="1:21" ht="18" customHeight="1">
      <c r="A13" s="60" t="s">
        <v>789</v>
      </c>
      <c r="B13" s="61" t="s">
        <v>809</v>
      </c>
      <c r="C13" s="62" t="s">
        <v>810</v>
      </c>
      <c r="D13" s="61">
        <v>232</v>
      </c>
      <c r="E13" s="60">
        <v>40.5</v>
      </c>
      <c r="F13" s="63">
        <v>81.2</v>
      </c>
      <c r="G13" s="63">
        <v>85.6</v>
      </c>
      <c r="H13" s="63">
        <v>81</v>
      </c>
      <c r="I13" s="66">
        <v>288.3</v>
      </c>
      <c r="J13" s="67">
        <v>78.8447619047619</v>
      </c>
      <c r="K13" s="61"/>
      <c r="L13" s="61"/>
      <c r="M13" s="61"/>
      <c r="N13" s="61"/>
      <c r="O13" s="60" t="s">
        <v>25</v>
      </c>
      <c r="P13" s="60">
        <v>10</v>
      </c>
      <c r="Q13" s="60" t="s">
        <v>26</v>
      </c>
      <c r="R13" s="70" t="s">
        <v>60</v>
      </c>
      <c r="S13" s="61"/>
      <c r="T13" s="60" t="s">
        <v>28</v>
      </c>
      <c r="U13" s="61"/>
    </row>
    <row r="14" spans="1:21" ht="18" customHeight="1">
      <c r="A14" s="60" t="s">
        <v>789</v>
      </c>
      <c r="B14" s="61" t="s">
        <v>811</v>
      </c>
      <c r="C14" s="62" t="s">
        <v>812</v>
      </c>
      <c r="D14" s="61">
        <v>233</v>
      </c>
      <c r="E14" s="61">
        <v>41</v>
      </c>
      <c r="F14" s="63">
        <v>78.6</v>
      </c>
      <c r="G14" s="63">
        <v>82.8</v>
      </c>
      <c r="H14" s="63">
        <v>80</v>
      </c>
      <c r="I14" s="66">
        <v>282.4</v>
      </c>
      <c r="J14" s="67">
        <v>78.57238095238095</v>
      </c>
      <c r="K14" s="61"/>
      <c r="L14" s="61"/>
      <c r="M14" s="61"/>
      <c r="N14" s="61"/>
      <c r="O14" s="60" t="s">
        <v>25</v>
      </c>
      <c r="P14" s="60">
        <v>11</v>
      </c>
      <c r="Q14" s="60" t="s">
        <v>26</v>
      </c>
      <c r="R14" s="70" t="s">
        <v>60</v>
      </c>
      <c r="S14" s="61"/>
      <c r="T14" s="60" t="s">
        <v>28</v>
      </c>
      <c r="U14" s="61" t="s">
        <v>813</v>
      </c>
    </row>
    <row r="15" spans="1:21" ht="18" customHeight="1">
      <c r="A15" s="60" t="s">
        <v>789</v>
      </c>
      <c r="B15" s="61" t="s">
        <v>814</v>
      </c>
      <c r="C15" s="62" t="s">
        <v>815</v>
      </c>
      <c r="D15" s="61">
        <v>232</v>
      </c>
      <c r="E15" s="60">
        <v>39.5</v>
      </c>
      <c r="F15" s="63">
        <v>85.2</v>
      </c>
      <c r="G15" s="63">
        <v>84.2</v>
      </c>
      <c r="H15" s="63">
        <v>76</v>
      </c>
      <c r="I15" s="66">
        <v>284.9</v>
      </c>
      <c r="J15" s="67">
        <v>78.55333333333333</v>
      </c>
      <c r="K15" s="61"/>
      <c r="L15" s="61"/>
      <c r="M15" s="61"/>
      <c r="N15" s="61"/>
      <c r="O15" s="60" t="s">
        <v>25</v>
      </c>
      <c r="P15" s="60">
        <v>12</v>
      </c>
      <c r="Q15" s="60" t="s">
        <v>28</v>
      </c>
      <c r="R15" s="70" t="s">
        <v>668</v>
      </c>
      <c r="S15" s="61"/>
      <c r="T15" s="60" t="s">
        <v>28</v>
      </c>
      <c r="U15" s="61"/>
    </row>
    <row r="16" spans="1:21" ht="18" customHeight="1">
      <c r="A16" s="60" t="s">
        <v>789</v>
      </c>
      <c r="B16" s="61" t="s">
        <v>816</v>
      </c>
      <c r="C16" s="62" t="s">
        <v>817</v>
      </c>
      <c r="D16" s="61">
        <v>232</v>
      </c>
      <c r="E16" s="61">
        <v>38.5</v>
      </c>
      <c r="F16" s="63">
        <v>76.2</v>
      </c>
      <c r="G16" s="63">
        <v>81.4</v>
      </c>
      <c r="H16" s="63">
        <v>88</v>
      </c>
      <c r="I16" s="66">
        <v>284.1</v>
      </c>
      <c r="J16" s="67">
        <v>78.4847619047619</v>
      </c>
      <c r="K16" s="61"/>
      <c r="L16" s="61"/>
      <c r="M16" s="61"/>
      <c r="N16" s="61"/>
      <c r="O16" s="60" t="s">
        <v>25</v>
      </c>
      <c r="P16" s="60">
        <v>13</v>
      </c>
      <c r="Q16" s="60" t="s">
        <v>26</v>
      </c>
      <c r="R16" s="70" t="s">
        <v>60</v>
      </c>
      <c r="S16" s="61"/>
      <c r="T16" s="60" t="s">
        <v>28</v>
      </c>
      <c r="U16" s="61" t="s">
        <v>41</v>
      </c>
    </row>
    <row r="17" spans="1:21" ht="18" customHeight="1">
      <c r="A17" s="60" t="s">
        <v>789</v>
      </c>
      <c r="B17" s="61" t="s">
        <v>818</v>
      </c>
      <c r="C17" s="62" t="s">
        <v>819</v>
      </c>
      <c r="D17" s="61">
        <v>232</v>
      </c>
      <c r="E17" s="61">
        <v>35.5</v>
      </c>
      <c r="F17" s="63">
        <v>82.6</v>
      </c>
      <c r="G17" s="63">
        <v>83.4</v>
      </c>
      <c r="H17" s="63">
        <v>82</v>
      </c>
      <c r="I17" s="66">
        <v>283.5</v>
      </c>
      <c r="J17" s="67">
        <v>78.43333333333332</v>
      </c>
      <c r="K17" s="61"/>
      <c r="L17" s="61"/>
      <c r="M17" s="61"/>
      <c r="N17" s="61"/>
      <c r="O17" s="60" t="s">
        <v>25</v>
      </c>
      <c r="P17" s="60">
        <v>14</v>
      </c>
      <c r="Q17" s="60" t="s">
        <v>26</v>
      </c>
      <c r="R17" s="70" t="s">
        <v>60</v>
      </c>
      <c r="S17" s="61"/>
      <c r="T17" s="60" t="s">
        <v>28</v>
      </c>
      <c r="U17" s="61" t="s">
        <v>41</v>
      </c>
    </row>
    <row r="18" spans="1:21" ht="18" customHeight="1">
      <c r="A18" s="60" t="s">
        <v>789</v>
      </c>
      <c r="B18" s="61" t="s">
        <v>820</v>
      </c>
      <c r="C18" s="62" t="s">
        <v>821</v>
      </c>
      <c r="D18" s="61">
        <v>234</v>
      </c>
      <c r="E18" s="61">
        <v>37</v>
      </c>
      <c r="F18" s="63">
        <v>84.4</v>
      </c>
      <c r="G18" s="63">
        <v>85.6</v>
      </c>
      <c r="H18" s="63">
        <v>70</v>
      </c>
      <c r="I18" s="66">
        <v>277</v>
      </c>
      <c r="J18" s="67">
        <v>78.34285714285713</v>
      </c>
      <c r="K18" s="61"/>
      <c r="L18" s="61"/>
      <c r="M18" s="61"/>
      <c r="N18" s="61"/>
      <c r="O18" s="60" t="s">
        <v>25</v>
      </c>
      <c r="P18" s="60">
        <v>15</v>
      </c>
      <c r="Q18" s="60" t="s">
        <v>26</v>
      </c>
      <c r="R18" s="70" t="s">
        <v>60</v>
      </c>
      <c r="S18" s="61"/>
      <c r="T18" s="60" t="s">
        <v>28</v>
      </c>
      <c r="U18" s="61" t="s">
        <v>813</v>
      </c>
    </row>
    <row r="19" spans="1:21" ht="18" customHeight="1">
      <c r="A19" s="60" t="s">
        <v>789</v>
      </c>
      <c r="B19" s="61" t="s">
        <v>822</v>
      </c>
      <c r="C19" s="62" t="s">
        <v>823</v>
      </c>
      <c r="D19" s="61">
        <v>232</v>
      </c>
      <c r="E19" s="60">
        <v>38</v>
      </c>
      <c r="F19" s="63">
        <v>77.2</v>
      </c>
      <c r="G19" s="63">
        <v>82.4</v>
      </c>
      <c r="H19" s="63">
        <v>82</v>
      </c>
      <c r="I19" s="66">
        <v>279.6</v>
      </c>
      <c r="J19" s="67">
        <v>78.09904761904761</v>
      </c>
      <c r="K19" s="61"/>
      <c r="L19" s="61"/>
      <c r="M19" s="61"/>
      <c r="N19" s="61"/>
      <c r="O19" s="60" t="s">
        <v>25</v>
      </c>
      <c r="P19" s="60">
        <v>16</v>
      </c>
      <c r="Q19" s="60" t="s">
        <v>28</v>
      </c>
      <c r="R19" s="70"/>
      <c r="S19" s="61" t="s">
        <v>824</v>
      </c>
      <c r="T19" s="60" t="s">
        <v>28</v>
      </c>
      <c r="U19" s="61"/>
    </row>
    <row r="20" spans="1:21" ht="18" customHeight="1">
      <c r="A20" s="60" t="s">
        <v>789</v>
      </c>
      <c r="B20" s="61" t="s">
        <v>825</v>
      </c>
      <c r="C20" s="62" t="s">
        <v>826</v>
      </c>
      <c r="D20" s="61">
        <v>234</v>
      </c>
      <c r="E20" s="61">
        <v>37</v>
      </c>
      <c r="F20" s="63">
        <v>78.8</v>
      </c>
      <c r="G20" s="63">
        <v>81.4</v>
      </c>
      <c r="H20" s="63">
        <v>74</v>
      </c>
      <c r="I20" s="66">
        <v>271.2</v>
      </c>
      <c r="J20" s="67">
        <v>77.84571428571428</v>
      </c>
      <c r="K20" s="61"/>
      <c r="L20" s="61"/>
      <c r="M20" s="61"/>
      <c r="N20" s="61"/>
      <c r="O20" s="60" t="s">
        <v>25</v>
      </c>
      <c r="P20" s="60">
        <v>17</v>
      </c>
      <c r="Q20" s="61" t="s">
        <v>28</v>
      </c>
      <c r="R20" s="70"/>
      <c r="S20" s="61" t="s">
        <v>824</v>
      </c>
      <c r="T20" s="60" t="s">
        <v>28</v>
      </c>
      <c r="U20" s="61"/>
    </row>
    <row r="21" spans="1:21" ht="18" customHeight="1">
      <c r="A21" s="60" t="s">
        <v>789</v>
      </c>
      <c r="B21" s="61" t="s">
        <v>827</v>
      </c>
      <c r="C21" s="62" t="s">
        <v>828</v>
      </c>
      <c r="D21" s="61">
        <v>233</v>
      </c>
      <c r="E21" s="61">
        <v>41</v>
      </c>
      <c r="F21" s="63">
        <v>79.6</v>
      </c>
      <c r="G21" s="63">
        <v>84.2</v>
      </c>
      <c r="H21" s="63">
        <v>67</v>
      </c>
      <c r="I21" s="66">
        <v>271.79999999999995</v>
      </c>
      <c r="J21" s="67">
        <v>77.66380952380952</v>
      </c>
      <c r="K21" s="61"/>
      <c r="L21" s="61"/>
      <c r="M21" s="61"/>
      <c r="N21" s="61"/>
      <c r="O21" s="60" t="s">
        <v>25</v>
      </c>
      <c r="P21" s="60">
        <v>18</v>
      </c>
      <c r="Q21" s="61" t="s">
        <v>28</v>
      </c>
      <c r="R21" s="70"/>
      <c r="S21" s="61" t="s">
        <v>824</v>
      </c>
      <c r="T21" s="60" t="s">
        <v>28</v>
      </c>
      <c r="U21" s="61"/>
    </row>
    <row r="22" spans="1:21" ht="18" customHeight="1">
      <c r="A22" s="60" t="s">
        <v>789</v>
      </c>
      <c r="B22" s="61" t="s">
        <v>829</v>
      </c>
      <c r="C22" s="62" t="s">
        <v>830</v>
      </c>
      <c r="D22" s="61">
        <v>232</v>
      </c>
      <c r="E22" s="60">
        <v>38</v>
      </c>
      <c r="F22" s="63">
        <v>77.4</v>
      </c>
      <c r="G22" s="63">
        <v>81.4</v>
      </c>
      <c r="H22" s="63">
        <v>77</v>
      </c>
      <c r="I22" s="66">
        <v>273.8</v>
      </c>
      <c r="J22" s="67">
        <v>77.60190476190475</v>
      </c>
      <c r="K22" s="61"/>
      <c r="L22" s="61"/>
      <c r="M22" s="61"/>
      <c r="N22" s="61"/>
      <c r="O22" s="60" t="s">
        <v>25</v>
      </c>
      <c r="P22" s="60">
        <v>19</v>
      </c>
      <c r="Q22" s="61" t="s">
        <v>28</v>
      </c>
      <c r="R22" s="70"/>
      <c r="S22" s="61" t="s">
        <v>824</v>
      </c>
      <c r="T22" s="60" t="s">
        <v>28</v>
      </c>
      <c r="U22" s="61"/>
    </row>
    <row r="23" spans="1:21" ht="18" customHeight="1">
      <c r="A23" s="60" t="s">
        <v>789</v>
      </c>
      <c r="B23" s="61" t="s">
        <v>831</v>
      </c>
      <c r="C23" s="62" t="s">
        <v>832</v>
      </c>
      <c r="D23" s="61">
        <v>233</v>
      </c>
      <c r="E23" s="60">
        <v>38</v>
      </c>
      <c r="F23" s="63">
        <v>76.4</v>
      </c>
      <c r="G23" s="63">
        <v>82.2</v>
      </c>
      <c r="H23" s="63">
        <v>40</v>
      </c>
      <c r="I23" s="66">
        <v>236.60000000000002</v>
      </c>
      <c r="J23" s="67">
        <v>74.64666666666668</v>
      </c>
      <c r="K23" s="61"/>
      <c r="L23" s="61"/>
      <c r="M23" s="61"/>
      <c r="N23" s="61"/>
      <c r="O23" s="60" t="s">
        <v>25</v>
      </c>
      <c r="P23" s="60">
        <v>20</v>
      </c>
      <c r="Q23" s="61" t="s">
        <v>28</v>
      </c>
      <c r="R23" s="70"/>
      <c r="S23" s="61" t="s">
        <v>824</v>
      </c>
      <c r="T23" s="60" t="s">
        <v>28</v>
      </c>
      <c r="U23" s="61"/>
    </row>
  </sheetData>
  <sheetProtection/>
  <mergeCells count="18">
    <mergeCell ref="A1:U1"/>
    <mergeCell ref="E2:I2"/>
    <mergeCell ref="A2:A3"/>
    <mergeCell ref="B2:B3"/>
    <mergeCell ref="C2:C3"/>
    <mergeCell ref="D2:D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9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"/>
  <sheetViews>
    <sheetView zoomScaleSheetLayoutView="100" workbookViewId="0" topLeftCell="A1">
      <selection activeCell="V1" sqref="V1"/>
    </sheetView>
  </sheetViews>
  <sheetFormatPr defaultColWidth="9.00390625" defaultRowHeight="14.25"/>
  <cols>
    <col min="1" max="1" width="4.875" style="0" customWidth="1"/>
    <col min="2" max="2" width="15.875" style="0" customWidth="1"/>
    <col min="3" max="3" width="6.25390625" style="0" customWidth="1"/>
    <col min="4" max="4" width="4.125" style="0" customWidth="1"/>
    <col min="5" max="5" width="5.625" style="0" customWidth="1"/>
    <col min="6" max="6" width="5.125" style="0" customWidth="1"/>
    <col min="7" max="7" width="6.50390625" style="0" customWidth="1"/>
    <col min="8" max="8" width="7.75390625" style="0" customWidth="1"/>
    <col min="9" max="9" width="7.625" style="0" customWidth="1"/>
    <col min="10" max="10" width="6.75390625" style="0" customWidth="1"/>
    <col min="11" max="11" width="4.875" style="0" customWidth="1"/>
    <col min="12" max="12" width="4.375" style="0" customWidth="1"/>
    <col min="13" max="13" width="4.875" style="0" customWidth="1"/>
    <col min="14" max="14" width="4.375" style="0" customWidth="1"/>
    <col min="15" max="15" width="4.25390625" style="0" customWidth="1"/>
    <col min="16" max="16" width="4.375" style="0" customWidth="1"/>
    <col min="17" max="17" width="4.875" style="0" customWidth="1"/>
    <col min="18" max="18" width="5.75390625" style="0" customWidth="1"/>
    <col min="19" max="19" width="10.625" style="0" customWidth="1"/>
    <col min="20" max="20" width="4.875" style="0" customWidth="1"/>
    <col min="21" max="21" width="4.375" style="0" customWidth="1"/>
  </cols>
  <sheetData>
    <row r="1" spans="1:21" ht="20.25">
      <c r="A1" s="5" t="s">
        <v>833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>
      <c r="A2" s="32" t="s">
        <v>1</v>
      </c>
      <c r="B2" s="33" t="s">
        <v>2</v>
      </c>
      <c r="C2" s="33" t="s">
        <v>3</v>
      </c>
      <c r="D2" s="33" t="s">
        <v>4</v>
      </c>
      <c r="E2" s="34"/>
      <c r="F2" s="34" t="s">
        <v>5</v>
      </c>
      <c r="G2" s="35"/>
      <c r="H2" s="36"/>
      <c r="I2" s="36"/>
      <c r="J2" s="45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  <c r="P2" s="33" t="s">
        <v>12</v>
      </c>
      <c r="Q2" s="33" t="s">
        <v>13</v>
      </c>
      <c r="R2" s="33" t="s">
        <v>14</v>
      </c>
      <c r="S2" s="33" t="s">
        <v>15</v>
      </c>
      <c r="T2" s="33" t="s">
        <v>16</v>
      </c>
      <c r="U2" s="47" t="s">
        <v>17</v>
      </c>
    </row>
    <row r="3" spans="1:21" ht="114.75">
      <c r="A3" s="37"/>
      <c r="B3" s="38"/>
      <c r="C3" s="38"/>
      <c r="D3" s="38"/>
      <c r="E3" s="10" t="s">
        <v>18</v>
      </c>
      <c r="F3" s="10" t="s">
        <v>834</v>
      </c>
      <c r="G3" s="10" t="s">
        <v>19</v>
      </c>
      <c r="H3" s="10" t="s">
        <v>20</v>
      </c>
      <c r="I3" s="10" t="s">
        <v>21</v>
      </c>
      <c r="J3" s="46"/>
      <c r="K3" s="38"/>
      <c r="L3" s="38"/>
      <c r="M3" s="38"/>
      <c r="N3" s="38"/>
      <c r="O3" s="38"/>
      <c r="P3" s="38"/>
      <c r="Q3" s="38"/>
      <c r="R3" s="38"/>
      <c r="S3" s="38"/>
      <c r="T3" s="38"/>
      <c r="U3" s="25"/>
    </row>
    <row r="4" spans="1:21" s="1" customFormat="1" ht="24">
      <c r="A4" s="50" t="s">
        <v>835</v>
      </c>
      <c r="B4" s="51" t="s">
        <v>836</v>
      </c>
      <c r="C4" s="51" t="s">
        <v>837</v>
      </c>
      <c r="D4" s="51">
        <v>170</v>
      </c>
      <c r="E4" s="52">
        <v>40.5</v>
      </c>
      <c r="F4" s="52">
        <v>77</v>
      </c>
      <c r="G4" s="52">
        <v>76.6</v>
      </c>
      <c r="H4" s="53">
        <v>70.2</v>
      </c>
      <c r="I4" s="53">
        <f>SUM(E4:H4)</f>
        <v>264.3</v>
      </c>
      <c r="J4" s="53">
        <f>D4/3*0.7+I4/3.5*0.3</f>
        <v>62.32095238095238</v>
      </c>
      <c r="K4" s="7"/>
      <c r="L4" s="7"/>
      <c r="M4" s="7"/>
      <c r="N4" s="7"/>
      <c r="O4" s="38" t="s">
        <v>25</v>
      </c>
      <c r="P4" s="38">
        <v>1</v>
      </c>
      <c r="Q4" s="38" t="s">
        <v>28</v>
      </c>
      <c r="R4" s="38"/>
      <c r="S4" s="38" t="s">
        <v>796</v>
      </c>
      <c r="T4" s="38" t="s">
        <v>28</v>
      </c>
      <c r="U4" s="26"/>
    </row>
  </sheetData>
  <sheetProtection/>
  <mergeCells count="18">
    <mergeCell ref="A1:U1"/>
    <mergeCell ref="F2:I2"/>
    <mergeCell ref="A2:A3"/>
    <mergeCell ref="B2:B3"/>
    <mergeCell ref="C2:C3"/>
    <mergeCell ref="D2:D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/>
  <pageMargins left="0.75" right="0.75" top="1" bottom="1" header="0.5" footer="0.5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zoomScale="90" zoomScaleNormal="90" workbookViewId="0" topLeftCell="A1">
      <pane ySplit="3" topLeftCell="A4" activePane="bottomLeft" state="frozen"/>
      <selection pane="bottomLeft" activeCell="U1" sqref="U1"/>
    </sheetView>
  </sheetViews>
  <sheetFormatPr defaultColWidth="9.00390625" defaultRowHeight="14.25"/>
  <cols>
    <col min="1" max="1" width="18.00390625" style="30" customWidth="1"/>
    <col min="2" max="2" width="16.875" style="0" customWidth="1"/>
    <col min="3" max="3" width="7.625" style="0" customWidth="1"/>
    <col min="4" max="4" width="5.625" style="0" customWidth="1"/>
    <col min="5" max="5" width="10.375" style="0" customWidth="1"/>
    <col min="6" max="6" width="10.875" style="0" customWidth="1"/>
    <col min="7" max="7" width="9.75390625" style="31" customWidth="1"/>
    <col min="8" max="8" width="11.625" style="31" customWidth="1"/>
    <col min="9" max="9" width="8.00390625" style="0" customWidth="1"/>
    <col min="10" max="10" width="8.50390625" style="0" customWidth="1"/>
    <col min="11" max="11" width="7.125" style="0" customWidth="1"/>
    <col min="12" max="12" width="8.875" style="0" customWidth="1"/>
    <col min="13" max="14" width="5.25390625" style="0" customWidth="1"/>
    <col min="15" max="15" width="4.625" style="0" customWidth="1"/>
    <col min="16" max="16" width="4.875" style="0" customWidth="1"/>
    <col min="17" max="17" width="12.50390625" style="0" customWidth="1"/>
    <col min="18" max="18" width="10.375" style="0" customWidth="1"/>
    <col min="19" max="19" width="5.125" style="0" customWidth="1"/>
    <col min="20" max="20" width="13.375" style="0" customWidth="1"/>
  </cols>
  <sheetData>
    <row r="1" spans="1:20" ht="30.75" customHeight="1">
      <c r="A1" s="5" t="s">
        <v>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9" customFormat="1" ht="27.75" customHeight="1">
      <c r="A2" s="32" t="s">
        <v>1</v>
      </c>
      <c r="B2" s="33" t="s">
        <v>2</v>
      </c>
      <c r="C2" s="33" t="s">
        <v>3</v>
      </c>
      <c r="D2" s="33" t="s">
        <v>4</v>
      </c>
      <c r="E2" s="34" t="s">
        <v>5</v>
      </c>
      <c r="F2" s="35"/>
      <c r="G2" s="36"/>
      <c r="H2" s="36"/>
      <c r="I2" s="45" t="s">
        <v>6</v>
      </c>
      <c r="J2" s="33" t="s">
        <v>7</v>
      </c>
      <c r="K2" s="33" t="s">
        <v>8</v>
      </c>
      <c r="L2" s="33" t="s">
        <v>9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15</v>
      </c>
      <c r="S2" s="33" t="s">
        <v>16</v>
      </c>
      <c r="T2" s="47" t="s">
        <v>17</v>
      </c>
    </row>
    <row r="3" spans="1:20" ht="84" customHeight="1">
      <c r="A3" s="37"/>
      <c r="B3" s="38"/>
      <c r="C3" s="38"/>
      <c r="D3" s="38"/>
      <c r="E3" s="10" t="s">
        <v>18</v>
      </c>
      <c r="F3" s="10" t="s">
        <v>19</v>
      </c>
      <c r="G3" s="10" t="s">
        <v>20</v>
      </c>
      <c r="H3" s="10" t="s">
        <v>21</v>
      </c>
      <c r="I3" s="46"/>
      <c r="J3" s="38"/>
      <c r="K3" s="38"/>
      <c r="L3" s="38"/>
      <c r="M3" s="38"/>
      <c r="N3" s="38"/>
      <c r="O3" s="38"/>
      <c r="P3" s="38"/>
      <c r="Q3" s="38"/>
      <c r="R3" s="38"/>
      <c r="S3" s="38"/>
      <c r="T3" s="25"/>
    </row>
    <row r="4" spans="1:20" ht="19.5" customHeight="1">
      <c r="A4" s="39" t="s">
        <v>69</v>
      </c>
      <c r="B4" s="40" t="s">
        <v>70</v>
      </c>
      <c r="C4" s="40" t="s">
        <v>71</v>
      </c>
      <c r="D4" s="41">
        <v>366</v>
      </c>
      <c r="E4" s="42">
        <v>47.5</v>
      </c>
      <c r="F4" s="43">
        <v>88.6</v>
      </c>
      <c r="G4" s="44">
        <v>87.4</v>
      </c>
      <c r="H4" s="6">
        <f>E4+F4+G4</f>
        <v>223.5</v>
      </c>
      <c r="I4" s="46">
        <f>D4/5*0.7+H4/2.5*0.3</f>
        <v>78.06</v>
      </c>
      <c r="J4" s="38"/>
      <c r="K4" s="38"/>
      <c r="L4" s="38"/>
      <c r="M4" s="38"/>
      <c r="N4" s="38" t="s">
        <v>25</v>
      </c>
      <c r="O4" s="38">
        <v>1</v>
      </c>
      <c r="P4" s="38" t="s">
        <v>28</v>
      </c>
      <c r="Q4" s="38"/>
      <c r="R4" s="38" t="s">
        <v>63</v>
      </c>
      <c r="S4" s="38" t="s">
        <v>28</v>
      </c>
      <c r="T4" s="48"/>
    </row>
    <row r="5" spans="1:20" ht="19.5" customHeight="1">
      <c r="A5" s="39" t="s">
        <v>69</v>
      </c>
      <c r="B5" s="40" t="s">
        <v>72</v>
      </c>
      <c r="C5" s="40" t="s">
        <v>73</v>
      </c>
      <c r="D5" s="41">
        <v>366</v>
      </c>
      <c r="E5" s="42">
        <v>33.75</v>
      </c>
      <c r="F5" s="43">
        <v>92.2</v>
      </c>
      <c r="G5" s="44">
        <v>91.4</v>
      </c>
      <c r="H5" s="6">
        <f>E5+F5+G5</f>
        <v>217.35000000000002</v>
      </c>
      <c r="I5" s="46">
        <f>D5/5*0.7+H5/2.5*0.3</f>
        <v>77.322</v>
      </c>
      <c r="J5" s="38"/>
      <c r="K5" s="38"/>
      <c r="L5" s="38"/>
      <c r="M5" s="38"/>
      <c r="N5" s="38" t="s">
        <v>25</v>
      </c>
      <c r="O5" s="38">
        <v>2</v>
      </c>
      <c r="P5" s="38" t="s">
        <v>26</v>
      </c>
      <c r="Q5" s="38" t="s">
        <v>27</v>
      </c>
      <c r="R5" s="38"/>
      <c r="S5" s="38" t="s">
        <v>28</v>
      </c>
      <c r="T5" s="48"/>
    </row>
    <row r="6" spans="1:20" ht="19.5" customHeight="1">
      <c r="A6" s="39" t="s">
        <v>69</v>
      </c>
      <c r="B6" s="41" t="s">
        <v>74</v>
      </c>
      <c r="C6" s="40" t="s">
        <v>75</v>
      </c>
      <c r="D6" s="41">
        <v>370</v>
      </c>
      <c r="E6" s="42">
        <v>37.5</v>
      </c>
      <c r="F6" s="43">
        <v>74</v>
      </c>
      <c r="G6" s="6">
        <v>69.6</v>
      </c>
      <c r="H6" s="6">
        <f>E6+F6+G6</f>
        <v>181.1</v>
      </c>
      <c r="I6" s="46">
        <f>D6/5*0.7+H6/2.5*0.3</f>
        <v>73.532</v>
      </c>
      <c r="J6" s="38"/>
      <c r="K6" s="38"/>
      <c r="L6" s="38"/>
      <c r="M6" s="38"/>
      <c r="N6" s="38" t="s">
        <v>25</v>
      </c>
      <c r="O6" s="38">
        <v>3</v>
      </c>
      <c r="P6" s="38" t="s">
        <v>28</v>
      </c>
      <c r="Q6" s="38"/>
      <c r="R6" s="49" t="s">
        <v>76</v>
      </c>
      <c r="S6" s="38" t="s">
        <v>28</v>
      </c>
      <c r="T6" s="25"/>
    </row>
    <row r="7" spans="1:20" ht="19.5" customHeight="1">
      <c r="A7" s="39" t="s">
        <v>69</v>
      </c>
      <c r="B7" s="41" t="s">
        <v>77</v>
      </c>
      <c r="C7" s="40" t="s">
        <v>78</v>
      </c>
      <c r="D7" s="41">
        <v>374</v>
      </c>
      <c r="E7" s="42">
        <v>38</v>
      </c>
      <c r="F7" s="43">
        <v>73</v>
      </c>
      <c r="G7" s="6">
        <v>65</v>
      </c>
      <c r="H7" s="6">
        <f>E7+F7+G7</f>
        <v>176</v>
      </c>
      <c r="I7" s="46">
        <f>D7/5*0.7+H7/2.5*0.3</f>
        <v>73.47999999999999</v>
      </c>
      <c r="J7" s="38"/>
      <c r="K7" s="38"/>
      <c r="L7" s="38"/>
      <c r="M7" s="38"/>
      <c r="N7" s="38" t="s">
        <v>25</v>
      </c>
      <c r="O7" s="38">
        <v>4</v>
      </c>
      <c r="P7" s="38" t="s">
        <v>26</v>
      </c>
      <c r="Q7" s="38" t="s">
        <v>27</v>
      </c>
      <c r="R7" s="49"/>
      <c r="S7" s="38" t="s">
        <v>28</v>
      </c>
      <c r="T7" s="25" t="s">
        <v>41</v>
      </c>
    </row>
    <row r="8" spans="1:20" ht="19.5" customHeight="1">
      <c r="A8" s="39" t="s">
        <v>69</v>
      </c>
      <c r="B8" s="41" t="s">
        <v>79</v>
      </c>
      <c r="C8" s="40" t="s">
        <v>80</v>
      </c>
      <c r="D8" s="41">
        <v>368</v>
      </c>
      <c r="E8" s="42">
        <v>30</v>
      </c>
      <c r="F8" s="43">
        <v>72.2</v>
      </c>
      <c r="G8" s="44">
        <v>68</v>
      </c>
      <c r="H8" s="6">
        <f>E8+F8+G8</f>
        <v>170.2</v>
      </c>
      <c r="I8" s="46">
        <f>D8/5*0.7+H8/2.5*0.3</f>
        <v>71.94399999999999</v>
      </c>
      <c r="J8" s="38"/>
      <c r="K8" s="38"/>
      <c r="L8" s="38"/>
      <c r="M8" s="38"/>
      <c r="N8" s="38" t="s">
        <v>25</v>
      </c>
      <c r="O8" s="38">
        <v>5</v>
      </c>
      <c r="P8" s="38" t="s">
        <v>28</v>
      </c>
      <c r="Q8" s="38"/>
      <c r="R8" s="49" t="s">
        <v>81</v>
      </c>
      <c r="S8" s="38" t="s">
        <v>28</v>
      </c>
      <c r="T8" s="48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.5506944444444445" header="0.5118055555555555" footer="0.5118055555555555"/>
  <pageSetup fitToHeight="0" fitToWidth="1" horizontalDpi="600" verticalDpi="600" orientation="landscape" paperSize="9" scale="76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34"/>
  <sheetViews>
    <sheetView zoomScale="90" zoomScaleNormal="90" zoomScaleSheetLayoutView="100" workbookViewId="0" topLeftCell="A1">
      <selection activeCell="U1" sqref="U1"/>
    </sheetView>
  </sheetViews>
  <sheetFormatPr defaultColWidth="9.00390625" defaultRowHeight="14.25"/>
  <cols>
    <col min="1" max="1" width="14.25390625" style="0" customWidth="1"/>
    <col min="2" max="2" width="16.125" style="0" customWidth="1"/>
    <col min="3" max="3" width="6.625" style="0" customWidth="1"/>
    <col min="4" max="4" width="5.125" style="0" customWidth="1"/>
    <col min="5" max="5" width="11.25390625" style="0" customWidth="1"/>
    <col min="6" max="6" width="9.00390625" style="0" customWidth="1"/>
    <col min="7" max="7" width="9.875" style="0" customWidth="1"/>
    <col min="8" max="8" width="10.00390625" style="0" customWidth="1"/>
    <col min="9" max="9" width="7.875" style="0" customWidth="1"/>
    <col min="10" max="10" width="11.75390625" style="0" customWidth="1"/>
    <col min="11" max="11" width="9.00390625" style="0" customWidth="1"/>
    <col min="12" max="12" width="11.75390625" style="0" customWidth="1"/>
    <col min="13" max="13" width="8.375" style="0" customWidth="1"/>
    <col min="14" max="14" width="5.125" style="0" customWidth="1"/>
    <col min="15" max="15" width="4.50390625" style="0" customWidth="1"/>
    <col min="16" max="16" width="4.25390625" style="0" customWidth="1"/>
    <col min="17" max="17" width="14.25390625" style="0" customWidth="1"/>
    <col min="18" max="18" width="11.75390625" style="0" customWidth="1"/>
    <col min="19" max="19" width="4.875" style="0" customWidth="1"/>
    <col min="20" max="20" width="11.25390625" style="0" customWidth="1"/>
  </cols>
  <sheetData>
    <row r="1" spans="1:20" ht="20.25">
      <c r="A1" s="5" t="s">
        <v>838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9"/>
      <c r="H2" s="9"/>
      <c r="I2" s="21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25" t="s">
        <v>17</v>
      </c>
    </row>
    <row r="3" spans="1:20" ht="72">
      <c r="A3" s="6"/>
      <c r="B3" s="7"/>
      <c r="C3" s="7"/>
      <c r="D3" s="7"/>
      <c r="E3" s="10" t="s">
        <v>18</v>
      </c>
      <c r="F3" s="10" t="s">
        <v>19</v>
      </c>
      <c r="G3" s="10" t="s">
        <v>20</v>
      </c>
      <c r="H3" s="10" t="s">
        <v>21</v>
      </c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25"/>
    </row>
    <row r="4" spans="1:20" s="1" customFormat="1" ht="24" customHeight="1">
      <c r="A4" s="11" t="s">
        <v>839</v>
      </c>
      <c r="B4" s="12" t="s">
        <v>840</v>
      </c>
      <c r="C4" s="12" t="s">
        <v>841</v>
      </c>
      <c r="D4" s="12">
        <v>382</v>
      </c>
      <c r="E4" s="12">
        <v>42</v>
      </c>
      <c r="F4" s="13">
        <v>75</v>
      </c>
      <c r="G4" s="14">
        <v>75.6</v>
      </c>
      <c r="H4" s="15">
        <v>192.6</v>
      </c>
      <c r="I4" s="22">
        <v>76.592</v>
      </c>
      <c r="J4" s="23" t="s">
        <v>842</v>
      </c>
      <c r="K4" s="23">
        <v>77</v>
      </c>
      <c r="L4" s="23" t="s">
        <v>843</v>
      </c>
      <c r="M4" s="23">
        <v>77</v>
      </c>
      <c r="N4" s="7" t="s">
        <v>25</v>
      </c>
      <c r="O4" s="7">
        <v>25</v>
      </c>
      <c r="P4" s="7" t="s">
        <v>26</v>
      </c>
      <c r="Q4" s="7" t="s">
        <v>60</v>
      </c>
      <c r="R4" s="23"/>
      <c r="S4" s="7" t="s">
        <v>26</v>
      </c>
      <c r="T4" s="26" t="s">
        <v>41</v>
      </c>
    </row>
    <row r="5" spans="1:20" s="1" customFormat="1" ht="24" customHeight="1">
      <c r="A5" s="11" t="s">
        <v>839</v>
      </c>
      <c r="B5" s="12" t="s">
        <v>844</v>
      </c>
      <c r="C5" s="12" t="s">
        <v>845</v>
      </c>
      <c r="D5" s="12">
        <v>366</v>
      </c>
      <c r="E5" s="12">
        <v>42</v>
      </c>
      <c r="F5" s="13">
        <v>80.6</v>
      </c>
      <c r="G5" s="14">
        <v>82</v>
      </c>
      <c r="H5" s="15">
        <v>204.6</v>
      </c>
      <c r="I5" s="22">
        <v>75.792</v>
      </c>
      <c r="J5" s="23"/>
      <c r="K5" s="23"/>
      <c r="L5" s="23"/>
      <c r="M5" s="23"/>
      <c r="N5" s="7" t="s">
        <v>25</v>
      </c>
      <c r="O5" s="23">
        <v>26</v>
      </c>
      <c r="P5" s="7" t="s">
        <v>26</v>
      </c>
      <c r="Q5" s="7" t="s">
        <v>60</v>
      </c>
      <c r="R5" s="23"/>
      <c r="S5" s="7" t="s">
        <v>26</v>
      </c>
      <c r="T5" s="26" t="s">
        <v>41</v>
      </c>
    </row>
    <row r="6" spans="1:20" s="1" customFormat="1" ht="24" customHeight="1">
      <c r="A6" s="11" t="s">
        <v>839</v>
      </c>
      <c r="B6" s="12" t="s">
        <v>846</v>
      </c>
      <c r="C6" s="12" t="s">
        <v>847</v>
      </c>
      <c r="D6" s="12">
        <v>374</v>
      </c>
      <c r="E6" s="12">
        <v>43.75</v>
      </c>
      <c r="F6" s="7">
        <v>72.2</v>
      </c>
      <c r="G6" s="16">
        <v>72.6</v>
      </c>
      <c r="H6" s="15">
        <v>188.55</v>
      </c>
      <c r="I6" s="22">
        <v>74.98599999999999</v>
      </c>
      <c r="J6" s="12"/>
      <c r="K6" s="12"/>
      <c r="L6" s="12"/>
      <c r="M6" s="12"/>
      <c r="N6" s="7" t="s">
        <v>25</v>
      </c>
      <c r="O6" s="7">
        <v>27</v>
      </c>
      <c r="P6" s="7" t="s">
        <v>26</v>
      </c>
      <c r="Q6" s="7" t="s">
        <v>60</v>
      </c>
      <c r="R6" s="23"/>
      <c r="S6" s="7" t="s">
        <v>26</v>
      </c>
      <c r="T6" s="26" t="s">
        <v>41</v>
      </c>
    </row>
    <row r="7" spans="1:20" ht="24" customHeight="1">
      <c r="A7" s="12" t="s">
        <v>710</v>
      </c>
      <c r="B7" s="17" t="s">
        <v>734</v>
      </c>
      <c r="C7" s="17" t="s">
        <v>735</v>
      </c>
      <c r="D7" s="17">
        <v>378</v>
      </c>
      <c r="E7" s="18">
        <v>42.2</v>
      </c>
      <c r="F7" s="18">
        <v>86</v>
      </c>
      <c r="G7" s="18">
        <v>86.6</v>
      </c>
      <c r="H7" s="18">
        <v>214.8</v>
      </c>
      <c r="I7" s="18">
        <v>78.696</v>
      </c>
      <c r="J7" s="23"/>
      <c r="K7" s="23"/>
      <c r="L7" s="23"/>
      <c r="M7" s="23"/>
      <c r="N7" s="12" t="s">
        <v>25</v>
      </c>
      <c r="O7" s="23">
        <v>12</v>
      </c>
      <c r="P7" s="23" t="s">
        <v>26</v>
      </c>
      <c r="Q7" s="12" t="s">
        <v>713</v>
      </c>
      <c r="R7" s="23"/>
      <c r="S7" s="12" t="s">
        <v>28</v>
      </c>
      <c r="T7" s="23" t="s">
        <v>41</v>
      </c>
    </row>
    <row r="8" spans="1:20" ht="24" customHeight="1">
      <c r="A8" s="12" t="s">
        <v>710</v>
      </c>
      <c r="B8" s="17" t="s">
        <v>736</v>
      </c>
      <c r="C8" s="17" t="s">
        <v>737</v>
      </c>
      <c r="D8" s="17">
        <v>377</v>
      </c>
      <c r="E8" s="18">
        <v>41.6</v>
      </c>
      <c r="F8" s="18">
        <v>87</v>
      </c>
      <c r="G8" s="18">
        <v>84.6</v>
      </c>
      <c r="H8" s="18">
        <v>213.2</v>
      </c>
      <c r="I8" s="18">
        <v>78.364</v>
      </c>
      <c r="J8" s="23"/>
      <c r="K8" s="23"/>
      <c r="L8" s="23"/>
      <c r="M8" s="23"/>
      <c r="N8" s="12" t="s">
        <v>25</v>
      </c>
      <c r="O8" s="23">
        <v>13</v>
      </c>
      <c r="P8" s="23" t="s">
        <v>26</v>
      </c>
      <c r="Q8" s="12" t="s">
        <v>713</v>
      </c>
      <c r="R8" s="23"/>
      <c r="S8" s="12" t="s">
        <v>28</v>
      </c>
      <c r="T8" s="23" t="s">
        <v>41</v>
      </c>
    </row>
    <row r="9" spans="1:20" ht="24" customHeight="1">
      <c r="A9" s="12" t="s">
        <v>710</v>
      </c>
      <c r="B9" s="17" t="s">
        <v>742</v>
      </c>
      <c r="C9" s="17" t="s">
        <v>743</v>
      </c>
      <c r="D9" s="17">
        <v>384</v>
      </c>
      <c r="E9" s="18">
        <v>39.4</v>
      </c>
      <c r="F9" s="18">
        <v>80.2</v>
      </c>
      <c r="G9" s="18">
        <v>77</v>
      </c>
      <c r="H9" s="18">
        <v>196.6</v>
      </c>
      <c r="I9" s="18">
        <v>77.352</v>
      </c>
      <c r="J9" s="23"/>
      <c r="K9" s="23"/>
      <c r="L9" s="23"/>
      <c r="M9" s="23"/>
      <c r="N9" s="12" t="s">
        <v>25</v>
      </c>
      <c r="O9" s="23">
        <v>16</v>
      </c>
      <c r="P9" s="23" t="s">
        <v>26</v>
      </c>
      <c r="Q9" s="12" t="s">
        <v>713</v>
      </c>
      <c r="R9" s="23"/>
      <c r="S9" s="12" t="s">
        <v>28</v>
      </c>
      <c r="T9" s="23" t="s">
        <v>41</v>
      </c>
    </row>
    <row r="10" spans="1:20" ht="24" customHeight="1">
      <c r="A10" s="12" t="s">
        <v>710</v>
      </c>
      <c r="B10" s="17" t="s">
        <v>746</v>
      </c>
      <c r="C10" s="17" t="s">
        <v>747</v>
      </c>
      <c r="D10" s="17">
        <v>366</v>
      </c>
      <c r="E10" s="19">
        <v>42.8</v>
      </c>
      <c r="F10" s="19">
        <v>83.8</v>
      </c>
      <c r="G10" s="19">
        <v>86.2</v>
      </c>
      <c r="H10" s="19">
        <v>212.8</v>
      </c>
      <c r="I10" s="18">
        <v>76.77600000000001</v>
      </c>
      <c r="J10" s="12"/>
      <c r="K10" s="12"/>
      <c r="L10" s="12"/>
      <c r="M10" s="12"/>
      <c r="N10" s="12" t="s">
        <v>25</v>
      </c>
      <c r="O10" s="23">
        <v>18</v>
      </c>
      <c r="P10" s="23" t="s">
        <v>26</v>
      </c>
      <c r="Q10" s="12" t="s">
        <v>713</v>
      </c>
      <c r="R10" s="23"/>
      <c r="S10" s="12" t="s">
        <v>28</v>
      </c>
      <c r="T10" s="23" t="s">
        <v>41</v>
      </c>
    </row>
    <row r="11" spans="1:20" s="2" customFormat="1" ht="24" customHeight="1">
      <c r="A11" s="12" t="s">
        <v>710</v>
      </c>
      <c r="B11" s="17" t="s">
        <v>748</v>
      </c>
      <c r="C11" s="17" t="s">
        <v>749</v>
      </c>
      <c r="D11" s="17">
        <v>374</v>
      </c>
      <c r="E11" s="19">
        <v>39.8</v>
      </c>
      <c r="F11" s="20">
        <v>80</v>
      </c>
      <c r="G11" s="18">
        <v>82.6</v>
      </c>
      <c r="H11" s="18">
        <v>202.39999999999998</v>
      </c>
      <c r="I11" s="18">
        <v>76.648</v>
      </c>
      <c r="J11" s="23"/>
      <c r="K11" s="23"/>
      <c r="L11" s="23"/>
      <c r="M11" s="23"/>
      <c r="N11" s="12" t="s">
        <v>25</v>
      </c>
      <c r="O11" s="23">
        <v>19</v>
      </c>
      <c r="P11" s="23" t="s">
        <v>26</v>
      </c>
      <c r="Q11" s="12" t="s">
        <v>713</v>
      </c>
      <c r="R11" s="23"/>
      <c r="S11" s="12" t="s">
        <v>28</v>
      </c>
      <c r="T11" s="23" t="s">
        <v>41</v>
      </c>
    </row>
    <row r="12" spans="1:20" s="3" customFormat="1" ht="24" customHeight="1">
      <c r="A12" s="12" t="s">
        <v>710</v>
      </c>
      <c r="B12" s="17" t="s">
        <v>750</v>
      </c>
      <c r="C12" s="17" t="s">
        <v>751</v>
      </c>
      <c r="D12" s="17">
        <v>364</v>
      </c>
      <c r="E12" s="19">
        <v>41</v>
      </c>
      <c r="F12" s="20">
        <v>84</v>
      </c>
      <c r="G12" s="18">
        <v>88.6</v>
      </c>
      <c r="H12" s="18">
        <v>213.6</v>
      </c>
      <c r="I12" s="18">
        <v>76.59199999999998</v>
      </c>
      <c r="J12" s="23"/>
      <c r="K12" s="23"/>
      <c r="L12" s="23"/>
      <c r="M12" s="23"/>
      <c r="N12" s="12" t="s">
        <v>25</v>
      </c>
      <c r="O12" s="23">
        <v>20</v>
      </c>
      <c r="P12" s="23" t="s">
        <v>26</v>
      </c>
      <c r="Q12" s="12" t="s">
        <v>713</v>
      </c>
      <c r="R12" s="23"/>
      <c r="S12" s="12" t="s">
        <v>28</v>
      </c>
      <c r="T12" s="23" t="s">
        <v>41</v>
      </c>
    </row>
    <row r="13" spans="1:20" s="3" customFormat="1" ht="24" customHeight="1">
      <c r="A13" s="12" t="s">
        <v>613</v>
      </c>
      <c r="B13" s="17" t="s">
        <v>664</v>
      </c>
      <c r="C13" s="17" t="s">
        <v>665</v>
      </c>
      <c r="D13" s="17">
        <v>373</v>
      </c>
      <c r="E13" s="19">
        <v>35</v>
      </c>
      <c r="F13" s="20">
        <v>85</v>
      </c>
      <c r="G13" s="18">
        <v>85.4</v>
      </c>
      <c r="H13" s="18">
        <v>205.4</v>
      </c>
      <c r="I13" s="18">
        <v>76.868</v>
      </c>
      <c r="J13" s="23"/>
      <c r="K13" s="23"/>
      <c r="L13" s="23"/>
      <c r="M13" s="23"/>
      <c r="N13" s="12" t="s">
        <v>25</v>
      </c>
      <c r="O13" s="23">
        <v>25</v>
      </c>
      <c r="P13" s="23" t="s">
        <v>26</v>
      </c>
      <c r="Q13" s="12" t="s">
        <v>713</v>
      </c>
      <c r="R13" s="23"/>
      <c r="S13" s="12" t="s">
        <v>28</v>
      </c>
      <c r="T13" s="23" t="s">
        <v>41</v>
      </c>
    </row>
    <row r="14" spans="1:20" s="3" customFormat="1" ht="24" customHeight="1">
      <c r="A14" s="12" t="s">
        <v>613</v>
      </c>
      <c r="B14" s="17" t="s">
        <v>669</v>
      </c>
      <c r="C14" s="17" t="s">
        <v>670</v>
      </c>
      <c r="D14" s="17">
        <v>369</v>
      </c>
      <c r="E14" s="19">
        <v>38</v>
      </c>
      <c r="F14" s="20">
        <v>84.8</v>
      </c>
      <c r="G14" s="18">
        <v>84.8</v>
      </c>
      <c r="H14" s="18">
        <v>207.6</v>
      </c>
      <c r="I14" s="18">
        <v>76.57199999999999</v>
      </c>
      <c r="J14" s="23"/>
      <c r="K14" s="23"/>
      <c r="L14" s="23"/>
      <c r="M14" s="23"/>
      <c r="N14" s="12" t="s">
        <v>25</v>
      </c>
      <c r="O14" s="23">
        <v>27</v>
      </c>
      <c r="P14" s="23" t="s">
        <v>26</v>
      </c>
      <c r="Q14" s="12" t="s">
        <v>713</v>
      </c>
      <c r="R14" s="23"/>
      <c r="S14" s="12" t="s">
        <v>28</v>
      </c>
      <c r="T14" s="23" t="s">
        <v>41</v>
      </c>
    </row>
    <row r="15" spans="1:20" s="3" customFormat="1" ht="24" customHeight="1">
      <c r="A15" s="12" t="s">
        <v>848</v>
      </c>
      <c r="B15" s="17" t="s">
        <v>556</v>
      </c>
      <c r="C15" s="17" t="s">
        <v>557</v>
      </c>
      <c r="D15" s="17">
        <v>379</v>
      </c>
      <c r="E15" s="19">
        <v>37</v>
      </c>
      <c r="F15" s="20">
        <v>86.4</v>
      </c>
      <c r="G15" s="18">
        <v>86.6</v>
      </c>
      <c r="H15" s="18">
        <f>E15+F15+G15</f>
        <v>210</v>
      </c>
      <c r="I15" s="18">
        <f>D15/5*0.7+H15/2.5*0.3</f>
        <v>78.25999999999999</v>
      </c>
      <c r="J15" s="23"/>
      <c r="K15" s="23"/>
      <c r="L15" s="23"/>
      <c r="M15" s="23"/>
      <c r="N15" s="12" t="s">
        <v>25</v>
      </c>
      <c r="O15" s="23">
        <v>23</v>
      </c>
      <c r="P15" s="23" t="s">
        <v>26</v>
      </c>
      <c r="Q15" s="12" t="s">
        <v>60</v>
      </c>
      <c r="R15" s="23"/>
      <c r="S15" s="12" t="s">
        <v>26</v>
      </c>
      <c r="T15" s="23" t="s">
        <v>41</v>
      </c>
    </row>
    <row r="16" spans="1:20" s="3" customFormat="1" ht="24" customHeight="1">
      <c r="A16" s="12" t="s">
        <v>374</v>
      </c>
      <c r="B16" s="17" t="s">
        <v>415</v>
      </c>
      <c r="C16" s="17" t="s">
        <v>416</v>
      </c>
      <c r="D16" s="17">
        <v>376</v>
      </c>
      <c r="E16" s="19">
        <v>34.75</v>
      </c>
      <c r="F16" s="20">
        <v>87.8571428571429</v>
      </c>
      <c r="G16" s="18">
        <v>89</v>
      </c>
      <c r="H16" s="18">
        <f>E16+F16+G16</f>
        <v>211.6071428571429</v>
      </c>
      <c r="I16" s="18">
        <f>D16/5*0.7+H16/2.5*0.3</f>
        <v>78.03285714285715</v>
      </c>
      <c r="J16" s="23"/>
      <c r="K16" s="23"/>
      <c r="L16" s="23"/>
      <c r="M16" s="23"/>
      <c r="N16" s="12" t="s">
        <v>25</v>
      </c>
      <c r="O16" s="23">
        <v>20</v>
      </c>
      <c r="P16" s="23" t="s">
        <v>346</v>
      </c>
      <c r="Q16" s="12" t="s">
        <v>60</v>
      </c>
      <c r="R16" s="23"/>
      <c r="S16" s="12" t="s">
        <v>346</v>
      </c>
      <c r="T16" s="23" t="s">
        <v>41</v>
      </c>
    </row>
    <row r="17" spans="1:20" s="3" customFormat="1" ht="24" customHeight="1">
      <c r="A17" s="12" t="s">
        <v>342</v>
      </c>
      <c r="B17" s="17" t="s">
        <v>365</v>
      </c>
      <c r="C17" s="17" t="s">
        <v>366</v>
      </c>
      <c r="D17" s="17">
        <v>358</v>
      </c>
      <c r="E17" s="19">
        <v>47</v>
      </c>
      <c r="F17" s="20">
        <v>86.1428571428571</v>
      </c>
      <c r="G17" s="18">
        <v>86.1428571428571</v>
      </c>
      <c r="H17" s="18">
        <v>219.28571428571422</v>
      </c>
      <c r="I17" s="18">
        <v>76.43428571428569</v>
      </c>
      <c r="J17" s="23"/>
      <c r="K17" s="23"/>
      <c r="L17" s="23"/>
      <c r="M17" s="23"/>
      <c r="N17" s="12" t="s">
        <v>25</v>
      </c>
      <c r="O17" s="23">
        <v>9</v>
      </c>
      <c r="P17" s="23" t="s">
        <v>346</v>
      </c>
      <c r="Q17" s="12" t="s">
        <v>713</v>
      </c>
      <c r="R17" s="23"/>
      <c r="S17" s="12" t="s">
        <v>346</v>
      </c>
      <c r="T17" s="23" t="s">
        <v>41</v>
      </c>
    </row>
    <row r="18" spans="1:20" s="3" customFormat="1" ht="24" customHeight="1">
      <c r="A18" s="12" t="s">
        <v>342</v>
      </c>
      <c r="B18" s="17" t="s">
        <v>369</v>
      </c>
      <c r="C18" s="17" t="s">
        <v>370</v>
      </c>
      <c r="D18" s="17">
        <v>360</v>
      </c>
      <c r="E18" s="19">
        <v>33.5</v>
      </c>
      <c r="F18" s="20">
        <v>83.2857142857143</v>
      </c>
      <c r="G18" s="18">
        <v>80.2857142857143</v>
      </c>
      <c r="H18" s="18">
        <v>197.0714285714286</v>
      </c>
      <c r="I18" s="18">
        <v>74.04857142857144</v>
      </c>
      <c r="J18" s="23"/>
      <c r="K18" s="23"/>
      <c r="L18" s="23"/>
      <c r="M18" s="23"/>
      <c r="N18" s="12" t="s">
        <v>25</v>
      </c>
      <c r="O18" s="23">
        <v>11</v>
      </c>
      <c r="P18" s="23" t="s">
        <v>346</v>
      </c>
      <c r="Q18" s="12" t="s">
        <v>713</v>
      </c>
      <c r="R18" s="23"/>
      <c r="S18" s="12" t="s">
        <v>346</v>
      </c>
      <c r="T18" s="23" t="s">
        <v>41</v>
      </c>
    </row>
    <row r="19" spans="1:20" s="3" customFormat="1" ht="24" customHeight="1">
      <c r="A19" s="12" t="s">
        <v>280</v>
      </c>
      <c r="B19" s="17" t="s">
        <v>306</v>
      </c>
      <c r="C19" s="17" t="s">
        <v>307</v>
      </c>
      <c r="D19" s="17">
        <v>344</v>
      </c>
      <c r="E19" s="19">
        <v>39.5</v>
      </c>
      <c r="F19" s="20">
        <v>82.6</v>
      </c>
      <c r="G19" s="18">
        <v>76.4</v>
      </c>
      <c r="H19" s="18">
        <v>198.5</v>
      </c>
      <c r="I19" s="18">
        <v>71.97999999999999</v>
      </c>
      <c r="J19" s="23"/>
      <c r="K19" s="23"/>
      <c r="L19" s="23"/>
      <c r="M19" s="23"/>
      <c r="N19" s="12" t="s">
        <v>25</v>
      </c>
      <c r="O19" s="23">
        <v>13</v>
      </c>
      <c r="P19" s="23" t="s">
        <v>26</v>
      </c>
      <c r="Q19" s="12" t="s">
        <v>60</v>
      </c>
      <c r="R19" s="23"/>
      <c r="S19" s="12" t="s">
        <v>28</v>
      </c>
      <c r="T19" s="23" t="s">
        <v>41</v>
      </c>
    </row>
    <row r="20" spans="1:20" s="3" customFormat="1" ht="24" customHeight="1">
      <c r="A20" s="12" t="s">
        <v>280</v>
      </c>
      <c r="B20" s="17" t="s">
        <v>308</v>
      </c>
      <c r="C20" s="17" t="s">
        <v>309</v>
      </c>
      <c r="D20" s="17">
        <v>353</v>
      </c>
      <c r="E20" s="19">
        <v>31</v>
      </c>
      <c r="F20" s="20">
        <v>83</v>
      </c>
      <c r="G20" s="18">
        <v>74</v>
      </c>
      <c r="H20" s="18">
        <v>188</v>
      </c>
      <c r="I20" s="18">
        <v>71.97999999999999</v>
      </c>
      <c r="J20" s="23"/>
      <c r="K20" s="23"/>
      <c r="L20" s="23"/>
      <c r="M20" s="23"/>
      <c r="N20" s="12" t="s">
        <v>25</v>
      </c>
      <c r="O20" s="23">
        <v>13</v>
      </c>
      <c r="P20" s="23" t="s">
        <v>26</v>
      </c>
      <c r="Q20" s="12" t="s">
        <v>60</v>
      </c>
      <c r="R20" s="23"/>
      <c r="S20" s="12" t="s">
        <v>28</v>
      </c>
      <c r="T20" s="23" t="s">
        <v>41</v>
      </c>
    </row>
    <row r="21" spans="1:20" s="3" customFormat="1" ht="24" customHeight="1">
      <c r="A21" s="12" t="s">
        <v>849</v>
      </c>
      <c r="B21" s="17" t="s">
        <v>230</v>
      </c>
      <c r="C21" s="17" t="s">
        <v>231</v>
      </c>
      <c r="D21" s="17">
        <v>369</v>
      </c>
      <c r="E21" s="19">
        <v>44</v>
      </c>
      <c r="F21" s="20">
        <v>90</v>
      </c>
      <c r="G21" s="18">
        <v>91.4</v>
      </c>
      <c r="H21" s="18">
        <f aca="true" t="shared" si="0" ref="H21:H24">E21+F21+G21</f>
        <v>225.4</v>
      </c>
      <c r="I21" s="18">
        <f aca="true" t="shared" si="1" ref="I21:I24">D21/5*0.7+H21/2.5*0.3</f>
        <v>78.708</v>
      </c>
      <c r="J21" s="23"/>
      <c r="K21" s="23"/>
      <c r="L21" s="23"/>
      <c r="M21" s="23"/>
      <c r="N21" s="12" t="s">
        <v>25</v>
      </c>
      <c r="O21" s="23">
        <v>7</v>
      </c>
      <c r="P21" s="23" t="s">
        <v>26</v>
      </c>
      <c r="Q21" s="12" t="s">
        <v>60</v>
      </c>
      <c r="R21" s="23"/>
      <c r="S21" s="12" t="s">
        <v>28</v>
      </c>
      <c r="T21" s="23" t="s">
        <v>41</v>
      </c>
    </row>
    <row r="22" spans="1:20" s="3" customFormat="1" ht="24" customHeight="1">
      <c r="A22" s="12" t="s">
        <v>849</v>
      </c>
      <c r="B22" s="17" t="s">
        <v>232</v>
      </c>
      <c r="C22" s="17" t="s">
        <v>233</v>
      </c>
      <c r="D22" s="17">
        <v>371</v>
      </c>
      <c r="E22" s="19">
        <v>42</v>
      </c>
      <c r="F22" s="20">
        <v>89</v>
      </c>
      <c r="G22" s="18">
        <v>90.2</v>
      </c>
      <c r="H22" s="18">
        <f t="shared" si="0"/>
        <v>221.2</v>
      </c>
      <c r="I22" s="18">
        <f t="shared" si="1"/>
        <v>78.484</v>
      </c>
      <c r="J22" s="23"/>
      <c r="K22" s="23"/>
      <c r="L22" s="23"/>
      <c r="M22" s="23"/>
      <c r="N22" s="12" t="s">
        <v>25</v>
      </c>
      <c r="O22" s="23">
        <v>8</v>
      </c>
      <c r="P22" s="23" t="s">
        <v>26</v>
      </c>
      <c r="Q22" s="12" t="s">
        <v>60</v>
      </c>
      <c r="R22" s="23"/>
      <c r="S22" s="12" t="s">
        <v>28</v>
      </c>
      <c r="T22" s="23" t="s">
        <v>41</v>
      </c>
    </row>
    <row r="23" spans="1:20" s="3" customFormat="1" ht="24" customHeight="1">
      <c r="A23" s="12" t="s">
        <v>849</v>
      </c>
      <c r="B23" s="17" t="s">
        <v>234</v>
      </c>
      <c r="C23" s="17" t="s">
        <v>235</v>
      </c>
      <c r="D23" s="17">
        <v>383</v>
      </c>
      <c r="E23" s="19">
        <v>43.25</v>
      </c>
      <c r="F23" s="20">
        <v>82.4</v>
      </c>
      <c r="G23" s="18">
        <v>80.6</v>
      </c>
      <c r="H23" s="18">
        <f t="shared" si="0"/>
        <v>206.25</v>
      </c>
      <c r="I23" s="18">
        <f t="shared" si="1"/>
        <v>78.36999999999999</v>
      </c>
      <c r="J23" s="23"/>
      <c r="K23" s="23"/>
      <c r="L23" s="23"/>
      <c r="M23" s="23"/>
      <c r="N23" s="12" t="s">
        <v>25</v>
      </c>
      <c r="O23" s="23">
        <v>9</v>
      </c>
      <c r="P23" s="23" t="s">
        <v>26</v>
      </c>
      <c r="Q23" s="12" t="s">
        <v>60</v>
      </c>
      <c r="R23" s="23"/>
      <c r="S23" s="12" t="s">
        <v>28</v>
      </c>
      <c r="T23" s="23" t="s">
        <v>41</v>
      </c>
    </row>
    <row r="24" spans="1:20" s="3" customFormat="1" ht="24" customHeight="1">
      <c r="A24" s="12" t="s">
        <v>849</v>
      </c>
      <c r="B24" s="17" t="s">
        <v>236</v>
      </c>
      <c r="C24" s="17" t="s">
        <v>237</v>
      </c>
      <c r="D24" s="17">
        <v>371</v>
      </c>
      <c r="E24" s="19">
        <v>40.25</v>
      </c>
      <c r="F24" s="20">
        <v>89.4</v>
      </c>
      <c r="G24" s="18">
        <v>88.8</v>
      </c>
      <c r="H24" s="18">
        <f t="shared" si="0"/>
        <v>218.45</v>
      </c>
      <c r="I24" s="18">
        <f t="shared" si="1"/>
        <v>78.154</v>
      </c>
      <c r="J24" s="23"/>
      <c r="K24" s="23"/>
      <c r="L24" s="23"/>
      <c r="M24" s="23"/>
      <c r="N24" s="12" t="s">
        <v>25</v>
      </c>
      <c r="O24" s="23">
        <v>10</v>
      </c>
      <c r="P24" s="23" t="s">
        <v>26</v>
      </c>
      <c r="Q24" s="12" t="s">
        <v>60</v>
      </c>
      <c r="R24" s="23"/>
      <c r="S24" s="12" t="s">
        <v>28</v>
      </c>
      <c r="T24" s="23" t="s">
        <v>41</v>
      </c>
    </row>
    <row r="25" spans="1:20" s="3" customFormat="1" ht="24" customHeight="1">
      <c r="A25" s="12" t="s">
        <v>183</v>
      </c>
      <c r="B25" s="17" t="s">
        <v>204</v>
      </c>
      <c r="C25" s="17" t="s">
        <v>850</v>
      </c>
      <c r="D25" s="17">
        <v>383</v>
      </c>
      <c r="E25" s="19">
        <v>42</v>
      </c>
      <c r="F25" s="20">
        <v>88.2</v>
      </c>
      <c r="G25" s="18">
        <v>88.8</v>
      </c>
      <c r="H25" s="18">
        <v>219</v>
      </c>
      <c r="I25" s="18">
        <v>79.89999999999999</v>
      </c>
      <c r="J25" s="23"/>
      <c r="K25" s="23"/>
      <c r="L25" s="23"/>
      <c r="M25" s="23"/>
      <c r="N25" s="12" t="s">
        <v>25</v>
      </c>
      <c r="O25" s="23">
        <v>10</v>
      </c>
      <c r="P25" s="23" t="s">
        <v>26</v>
      </c>
      <c r="Q25" s="12" t="s">
        <v>60</v>
      </c>
      <c r="R25" s="23"/>
      <c r="S25" s="12" t="s">
        <v>26</v>
      </c>
      <c r="T25" s="23" t="s">
        <v>41</v>
      </c>
    </row>
    <row r="26" spans="1:32" s="3" customFormat="1" ht="24" customHeight="1">
      <c r="A26" s="12" t="s">
        <v>139</v>
      </c>
      <c r="B26" s="17" t="s">
        <v>160</v>
      </c>
      <c r="C26" s="17" t="s">
        <v>161</v>
      </c>
      <c r="D26" s="17">
        <v>375</v>
      </c>
      <c r="E26" s="19">
        <v>39.5</v>
      </c>
      <c r="F26" s="20">
        <v>84</v>
      </c>
      <c r="G26" s="18">
        <v>86.91999999999999</v>
      </c>
      <c r="H26" s="18">
        <v>210.42</v>
      </c>
      <c r="I26" s="18">
        <v>77.7504</v>
      </c>
      <c r="J26" s="23"/>
      <c r="K26" s="23"/>
      <c r="L26" s="23"/>
      <c r="M26" s="23"/>
      <c r="N26" s="12" t="s">
        <v>25</v>
      </c>
      <c r="O26" s="23">
        <v>9</v>
      </c>
      <c r="P26" s="23" t="s">
        <v>26</v>
      </c>
      <c r="Q26" s="12" t="s">
        <v>60</v>
      </c>
      <c r="R26" s="23"/>
      <c r="S26" s="12" t="s">
        <v>26</v>
      </c>
      <c r="T26" s="23" t="s">
        <v>41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1:32" s="3" customFormat="1" ht="24" customHeight="1">
      <c r="A27" s="12" t="s">
        <v>175</v>
      </c>
      <c r="B27" s="17" t="s">
        <v>180</v>
      </c>
      <c r="C27" s="17" t="s">
        <v>181</v>
      </c>
      <c r="D27" s="17">
        <v>372</v>
      </c>
      <c r="E27" s="19">
        <v>40</v>
      </c>
      <c r="F27" s="20">
        <v>73</v>
      </c>
      <c r="G27" s="18">
        <v>75.72</v>
      </c>
      <c r="H27" s="18">
        <v>188.72</v>
      </c>
      <c r="I27" s="18">
        <v>74.7264</v>
      </c>
      <c r="J27" s="23"/>
      <c r="K27" s="23"/>
      <c r="L27" s="23"/>
      <c r="M27" s="23"/>
      <c r="N27" s="12" t="s">
        <v>25</v>
      </c>
      <c r="O27" s="23">
        <v>3</v>
      </c>
      <c r="P27" s="23" t="s">
        <v>26</v>
      </c>
      <c r="Q27" s="12" t="s">
        <v>60</v>
      </c>
      <c r="R27" s="23"/>
      <c r="S27" s="12" t="s">
        <v>26</v>
      </c>
      <c r="T27" s="23" t="s">
        <v>41</v>
      </c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s="3" customFormat="1" ht="24" customHeight="1">
      <c r="A28" s="12" t="s">
        <v>851</v>
      </c>
      <c r="B28" s="17" t="s">
        <v>852</v>
      </c>
      <c r="C28" s="17" t="s">
        <v>853</v>
      </c>
      <c r="D28" s="17">
        <v>374</v>
      </c>
      <c r="E28" s="19">
        <v>38.5</v>
      </c>
      <c r="F28" s="20">
        <v>85</v>
      </c>
      <c r="G28" s="18">
        <v>86.76</v>
      </c>
      <c r="H28" s="18">
        <v>210.26</v>
      </c>
      <c r="I28" s="18">
        <v>77.59119999999999</v>
      </c>
      <c r="J28" s="23"/>
      <c r="K28" s="23"/>
      <c r="L28" s="23"/>
      <c r="M28" s="23"/>
      <c r="N28" s="12" t="s">
        <v>25</v>
      </c>
      <c r="O28" s="23">
        <v>8</v>
      </c>
      <c r="P28" s="23" t="s">
        <v>26</v>
      </c>
      <c r="Q28" s="12" t="s">
        <v>60</v>
      </c>
      <c r="R28" s="23"/>
      <c r="S28" s="12" t="s">
        <v>26</v>
      </c>
      <c r="T28" s="23" t="s">
        <v>41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256" s="4" customFormat="1" ht="24" customHeight="1">
      <c r="A29" s="12" t="s">
        <v>854</v>
      </c>
      <c r="B29" s="12" t="s">
        <v>89</v>
      </c>
      <c r="C29" s="12" t="s">
        <v>90</v>
      </c>
      <c r="D29" s="12">
        <v>369</v>
      </c>
      <c r="E29" s="15">
        <v>45</v>
      </c>
      <c r="F29" s="12">
        <v>89.8</v>
      </c>
      <c r="G29" s="12">
        <v>90.8</v>
      </c>
      <c r="H29" s="12">
        <v>225.60000000000002</v>
      </c>
      <c r="I29" s="24">
        <v>78.732</v>
      </c>
      <c r="J29" s="12"/>
      <c r="K29" s="12"/>
      <c r="L29" s="12"/>
      <c r="M29" s="12"/>
      <c r="N29" s="12" t="s">
        <v>25</v>
      </c>
      <c r="O29" s="12">
        <v>4</v>
      </c>
      <c r="P29" s="12" t="s">
        <v>26</v>
      </c>
      <c r="Q29" s="12" t="s">
        <v>60</v>
      </c>
      <c r="R29" s="12"/>
      <c r="S29" s="12" t="s">
        <v>28</v>
      </c>
      <c r="T29" s="12" t="s">
        <v>41</v>
      </c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56" s="4" customFormat="1" ht="24" customHeight="1">
      <c r="A30" s="12" t="s">
        <v>854</v>
      </c>
      <c r="B30" s="12" t="s">
        <v>91</v>
      </c>
      <c r="C30" s="12" t="s">
        <v>92</v>
      </c>
      <c r="D30" s="12">
        <v>397</v>
      </c>
      <c r="E30" s="15">
        <v>44.5</v>
      </c>
      <c r="F30" s="12">
        <v>73</v>
      </c>
      <c r="G30" s="12">
        <v>71.4</v>
      </c>
      <c r="H30" s="12">
        <v>188.9</v>
      </c>
      <c r="I30" s="24">
        <v>78.248</v>
      </c>
      <c r="J30" s="12"/>
      <c r="K30" s="12"/>
      <c r="L30" s="12"/>
      <c r="M30" s="12"/>
      <c r="N30" s="12" t="s">
        <v>25</v>
      </c>
      <c r="O30" s="12">
        <v>5</v>
      </c>
      <c r="P30" s="12" t="s">
        <v>26</v>
      </c>
      <c r="Q30" s="12" t="s">
        <v>60</v>
      </c>
      <c r="R30" s="12"/>
      <c r="S30" s="12" t="s">
        <v>28</v>
      </c>
      <c r="T30" s="12" t="s">
        <v>41</v>
      </c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spans="1:256" s="4" customFormat="1" ht="24" customHeight="1">
      <c r="A31" s="12" t="s">
        <v>854</v>
      </c>
      <c r="B31" s="12" t="s">
        <v>93</v>
      </c>
      <c r="C31" s="12" t="s">
        <v>94</v>
      </c>
      <c r="D31" s="12">
        <v>369</v>
      </c>
      <c r="E31" s="15">
        <v>40</v>
      </c>
      <c r="F31" s="12">
        <v>89.2</v>
      </c>
      <c r="G31" s="12">
        <v>90.8</v>
      </c>
      <c r="H31" s="12">
        <v>220</v>
      </c>
      <c r="I31" s="12">
        <v>78.06</v>
      </c>
      <c r="J31" s="12"/>
      <c r="K31" s="12"/>
      <c r="L31" s="12"/>
      <c r="M31" s="12"/>
      <c r="N31" s="12" t="s">
        <v>25</v>
      </c>
      <c r="O31" s="12">
        <v>6</v>
      </c>
      <c r="P31" s="12" t="s">
        <v>26</v>
      </c>
      <c r="Q31" s="12" t="s">
        <v>60</v>
      </c>
      <c r="R31" s="12"/>
      <c r="S31" s="12" t="s">
        <v>28</v>
      </c>
      <c r="T31" s="12" t="s">
        <v>41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</row>
    <row r="32" spans="1:256" s="4" customFormat="1" ht="24" customHeight="1">
      <c r="A32" s="12" t="s">
        <v>54</v>
      </c>
      <c r="B32" s="12" t="s">
        <v>66</v>
      </c>
      <c r="C32" s="12" t="s">
        <v>67</v>
      </c>
      <c r="D32" s="12">
        <v>338</v>
      </c>
      <c r="E32" s="12">
        <v>36.5</v>
      </c>
      <c r="F32" s="15">
        <v>61</v>
      </c>
      <c r="G32" s="15">
        <v>63.4285714285714</v>
      </c>
      <c r="H32" s="15">
        <v>160.92857142857144</v>
      </c>
      <c r="I32" s="15">
        <v>66.63142857142857</v>
      </c>
      <c r="J32" s="12"/>
      <c r="K32" s="12"/>
      <c r="L32" s="12"/>
      <c r="M32" s="12"/>
      <c r="N32" s="12" t="s">
        <v>25</v>
      </c>
      <c r="O32" s="12">
        <v>5</v>
      </c>
      <c r="P32" s="12" t="s">
        <v>26</v>
      </c>
      <c r="Q32" s="12" t="s">
        <v>60</v>
      </c>
      <c r="R32" s="12"/>
      <c r="S32" s="12" t="s">
        <v>28</v>
      </c>
      <c r="T32" s="12" t="s">
        <v>41</v>
      </c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256" s="4" customFormat="1" ht="24" customHeight="1">
      <c r="A33" s="12" t="s">
        <v>22</v>
      </c>
      <c r="B33" s="12" t="s">
        <v>39</v>
      </c>
      <c r="C33" s="12" t="s">
        <v>40</v>
      </c>
      <c r="D33" s="12">
        <v>316</v>
      </c>
      <c r="E33" s="12">
        <v>37.5</v>
      </c>
      <c r="F33" s="15">
        <v>71.8</v>
      </c>
      <c r="G33" s="15">
        <v>79.6</v>
      </c>
      <c r="H33" s="15">
        <f>E33+F33+G33</f>
        <v>188.89999999999998</v>
      </c>
      <c r="I33" s="15">
        <f>D33/5*0.7+H33/2.5*0.3</f>
        <v>66.908</v>
      </c>
      <c r="J33" s="12"/>
      <c r="K33" s="12"/>
      <c r="L33" s="12"/>
      <c r="M33" s="12"/>
      <c r="N33" s="12" t="s">
        <v>25</v>
      </c>
      <c r="O33" s="12">
        <v>7</v>
      </c>
      <c r="P33" s="12" t="s">
        <v>26</v>
      </c>
      <c r="Q33" s="12" t="s">
        <v>60</v>
      </c>
      <c r="R33" s="12"/>
      <c r="S33" s="12" t="s">
        <v>28</v>
      </c>
      <c r="T33" s="12" t="s">
        <v>41</v>
      </c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56" s="4" customFormat="1" ht="24" customHeight="1">
      <c r="A34" s="12" t="s">
        <v>22</v>
      </c>
      <c r="B34" s="12" t="s">
        <v>42</v>
      </c>
      <c r="C34" s="12" t="s">
        <v>43</v>
      </c>
      <c r="D34" s="12">
        <v>294</v>
      </c>
      <c r="E34" s="12">
        <v>40.25</v>
      </c>
      <c r="F34" s="15">
        <v>84.2</v>
      </c>
      <c r="G34" s="15">
        <v>85.4</v>
      </c>
      <c r="H34" s="15">
        <f>E34+F34+G34</f>
        <v>209.85000000000002</v>
      </c>
      <c r="I34" s="15">
        <f>D34/5*0.7+H34/2.5*0.3</f>
        <v>66.342</v>
      </c>
      <c r="J34" s="12"/>
      <c r="K34" s="12"/>
      <c r="L34" s="12"/>
      <c r="M34" s="12"/>
      <c r="N34" s="12" t="s">
        <v>25</v>
      </c>
      <c r="O34" s="12">
        <v>8</v>
      </c>
      <c r="P34" s="12" t="s">
        <v>26</v>
      </c>
      <c r="Q34" s="12" t="s">
        <v>60</v>
      </c>
      <c r="R34" s="12"/>
      <c r="S34" s="12" t="s">
        <v>28</v>
      </c>
      <c r="T34" s="12" t="s">
        <v>41</v>
      </c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zoomScale="90" zoomScaleNormal="90" workbookViewId="0" topLeftCell="A1">
      <selection activeCell="A8" sqref="A8:IV8"/>
    </sheetView>
  </sheetViews>
  <sheetFormatPr defaultColWidth="9.00390625" defaultRowHeight="14.25"/>
  <cols>
    <col min="1" max="1" width="10.875" style="54" customWidth="1"/>
    <col min="2" max="2" width="18.375" style="0" customWidth="1"/>
    <col min="3" max="3" width="9.875" style="0" customWidth="1"/>
    <col min="4" max="4" width="5.875" style="0" customWidth="1"/>
    <col min="5" max="5" width="11.50390625" style="0" customWidth="1"/>
    <col min="6" max="6" width="10.875" style="0" customWidth="1"/>
    <col min="7" max="7" width="9.75390625" style="31" customWidth="1"/>
    <col min="8" max="8" width="16.375" style="31" customWidth="1"/>
    <col min="9" max="9" width="8.00390625" style="0" customWidth="1"/>
    <col min="10" max="10" width="8.50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10.00390625" style="0" bestFit="1" customWidth="1"/>
    <col min="18" max="18" width="7.125" style="0" customWidth="1"/>
    <col min="19" max="19" width="5.125" style="0" customWidth="1"/>
    <col min="20" max="20" width="13.875" style="0" customWidth="1"/>
  </cols>
  <sheetData>
    <row r="1" spans="1:20" ht="30.75" customHeight="1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238" customFormat="1" ht="27.75" customHeight="1">
      <c r="A2" s="240" t="s">
        <v>1</v>
      </c>
      <c r="B2" s="241" t="s">
        <v>2</v>
      </c>
      <c r="C2" s="241" t="s">
        <v>3</v>
      </c>
      <c r="D2" s="241" t="s">
        <v>4</v>
      </c>
      <c r="E2" s="242" t="s">
        <v>5</v>
      </c>
      <c r="F2" s="242"/>
      <c r="G2" s="243"/>
      <c r="H2" s="243"/>
      <c r="I2" s="247" t="s">
        <v>50</v>
      </c>
      <c r="J2" s="241" t="s">
        <v>7</v>
      </c>
      <c r="K2" s="241" t="s">
        <v>8</v>
      </c>
      <c r="L2" s="241" t="s">
        <v>9</v>
      </c>
      <c r="M2" s="241" t="s">
        <v>10</v>
      </c>
      <c r="N2" s="241" t="s">
        <v>11</v>
      </c>
      <c r="O2" s="241" t="s">
        <v>12</v>
      </c>
      <c r="P2" s="241" t="s">
        <v>13</v>
      </c>
      <c r="Q2" s="241" t="s">
        <v>14</v>
      </c>
      <c r="R2" s="241" t="s">
        <v>15</v>
      </c>
      <c r="S2" s="241" t="s">
        <v>16</v>
      </c>
      <c r="T2" s="250" t="s">
        <v>17</v>
      </c>
    </row>
    <row r="3" spans="1:20" s="239" customFormat="1" ht="55.5" customHeight="1">
      <c r="A3" s="244"/>
      <c r="B3" s="245"/>
      <c r="C3" s="245"/>
      <c r="D3" s="245"/>
      <c r="E3" s="246" t="s">
        <v>51</v>
      </c>
      <c r="F3" s="246" t="s">
        <v>52</v>
      </c>
      <c r="G3" s="246" t="s">
        <v>53</v>
      </c>
      <c r="H3" s="246" t="s">
        <v>21</v>
      </c>
      <c r="I3" s="248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51"/>
    </row>
    <row r="4" spans="1:20" ht="30" customHeight="1">
      <c r="A4" s="94" t="s">
        <v>54</v>
      </c>
      <c r="B4" s="194" t="s">
        <v>55</v>
      </c>
      <c r="C4" s="194" t="s">
        <v>56</v>
      </c>
      <c r="D4" s="41">
        <f>VLOOKUP(C4,'[1]Sheet2'!$A$19:$C$23,3,0)</f>
        <v>354</v>
      </c>
      <c r="E4" s="15">
        <f>VLOOKUP(C4,'[2]数学'!$B$3:$F$7,5,0)</f>
        <v>45.5</v>
      </c>
      <c r="F4" s="15">
        <f>VLOOKUP(C4,'[3]专业基础'!$B$4:$J$8,9,0)</f>
        <v>88.28571428571429</v>
      </c>
      <c r="G4" s="15">
        <f>VLOOKUP(C4,'[3]综合能力'!$B$4:$J$8,9,0)</f>
        <v>91.85714285714286</v>
      </c>
      <c r="H4" s="15">
        <f>SUM(E4:G4)</f>
        <v>225.64285714285714</v>
      </c>
      <c r="I4" s="205">
        <f>D4/5*0.7+H4/2.5*0.3</f>
        <v>76.63714285714285</v>
      </c>
      <c r="J4" s="49"/>
      <c r="K4" s="49"/>
      <c r="L4" s="49"/>
      <c r="M4" s="49"/>
      <c r="N4" s="49" t="s">
        <v>25</v>
      </c>
      <c r="O4" s="49">
        <v>1</v>
      </c>
      <c r="P4" s="49" t="s">
        <v>28</v>
      </c>
      <c r="Q4" s="49"/>
      <c r="R4" s="49" t="s">
        <v>57</v>
      </c>
      <c r="S4" s="49" t="s">
        <v>28</v>
      </c>
      <c r="T4" s="200"/>
    </row>
    <row r="5" spans="1:20" ht="30" customHeight="1">
      <c r="A5" s="94" t="s">
        <v>54</v>
      </c>
      <c r="B5" s="194" t="s">
        <v>58</v>
      </c>
      <c r="C5" s="194" t="s">
        <v>59</v>
      </c>
      <c r="D5" s="41">
        <f>VLOOKUP(C5,'[1]Sheet2'!$A$19:$C$23,3,0)</f>
        <v>329</v>
      </c>
      <c r="E5" s="15">
        <f>VLOOKUP(C5,'[2]数学'!$B$3:$F$7,5,0)</f>
        <v>36.5</v>
      </c>
      <c r="F5" s="15">
        <f>VLOOKUP(C5,'[3]专业基础'!$B$4:$J$8,9,0)</f>
        <v>91.85714285714286</v>
      </c>
      <c r="G5" s="15">
        <f>VLOOKUP(C5,'[3]综合能力'!$B$4:$J$8,9,0)</f>
        <v>87.85714285714286</v>
      </c>
      <c r="H5" s="15">
        <f>SUM(E5:G5)</f>
        <v>216.21428571428572</v>
      </c>
      <c r="I5" s="205">
        <f>D5/5*0.7+H5/2.5*0.3</f>
        <v>72.00571428571428</v>
      </c>
      <c r="J5" s="23"/>
      <c r="K5" s="23"/>
      <c r="L5" s="23"/>
      <c r="M5" s="23"/>
      <c r="N5" s="49" t="s">
        <v>25</v>
      </c>
      <c r="O5" s="49">
        <v>2</v>
      </c>
      <c r="P5" s="49" t="s">
        <v>26</v>
      </c>
      <c r="Q5" s="49" t="s">
        <v>60</v>
      </c>
      <c r="R5" s="23"/>
      <c r="S5" s="49" t="s">
        <v>28</v>
      </c>
      <c r="T5" s="200"/>
    </row>
    <row r="6" spans="1:20" ht="30" customHeight="1">
      <c r="A6" s="94" t="s">
        <v>54</v>
      </c>
      <c r="B6" s="194" t="s">
        <v>61</v>
      </c>
      <c r="C6" s="194" t="s">
        <v>62</v>
      </c>
      <c r="D6" s="41">
        <f>VLOOKUP(C6,'[1]Sheet2'!$A$19:$C$23,3,0)</f>
        <v>328</v>
      </c>
      <c r="E6" s="15">
        <f>VLOOKUP(C6,'[2]数学'!$B$3:$F$7,5,0)</f>
        <v>40.5</v>
      </c>
      <c r="F6" s="15">
        <f>VLOOKUP(C6,'[3]专业基础'!$B$4:$J$8,9,0)</f>
        <v>87.57142857142857</v>
      </c>
      <c r="G6" s="15">
        <f>VLOOKUP(C6,'[3]综合能力'!$B$4:$J$8,9,0)</f>
        <v>87.57142857142857</v>
      </c>
      <c r="H6" s="15">
        <f>SUM(E6:G6)</f>
        <v>215.6428571428571</v>
      </c>
      <c r="I6" s="249">
        <f>D6/5*0.7+H6/2.5*0.3</f>
        <v>71.79714285714284</v>
      </c>
      <c r="J6" s="23"/>
      <c r="K6" s="23"/>
      <c r="L6" s="23"/>
      <c r="M6" s="23"/>
      <c r="N6" s="49" t="s">
        <v>25</v>
      </c>
      <c r="O6" s="49">
        <v>3</v>
      </c>
      <c r="P6" s="23" t="s">
        <v>28</v>
      </c>
      <c r="Q6" s="49"/>
      <c r="R6" s="23" t="s">
        <v>63</v>
      </c>
      <c r="S6" s="49" t="s">
        <v>28</v>
      </c>
      <c r="T6" s="200"/>
    </row>
    <row r="7" spans="1:20" ht="30" customHeight="1">
      <c r="A7" s="94" t="s">
        <v>54</v>
      </c>
      <c r="B7" s="194" t="s">
        <v>64</v>
      </c>
      <c r="C7" s="194" t="s">
        <v>65</v>
      </c>
      <c r="D7" s="41">
        <f>VLOOKUP(C7,'[1]Sheet2'!$A$19:$C$23,3,0)</f>
        <v>335</v>
      </c>
      <c r="E7" s="15">
        <f>VLOOKUP(C7,'[2]数学'!$B$3:$F$7,5,0)</f>
        <v>44.5</v>
      </c>
      <c r="F7" s="15">
        <f>VLOOKUP(C7,'[3]专业基础'!$B$4:$J$8,9,0)</f>
        <v>75.14285714285714</v>
      </c>
      <c r="G7" s="15">
        <f>VLOOKUP(C7,'[3]综合能力'!$B$4:$J$8,9,0)</f>
        <v>74</v>
      </c>
      <c r="H7" s="15">
        <f>SUM(E7:G7)</f>
        <v>193.64285714285714</v>
      </c>
      <c r="I7" s="249">
        <f>D7/5*0.7+H7/2.5*0.3</f>
        <v>70.13714285714286</v>
      </c>
      <c r="J7" s="23"/>
      <c r="K7" s="23"/>
      <c r="L7" s="23"/>
      <c r="M7" s="23"/>
      <c r="N7" s="49" t="s">
        <v>25</v>
      </c>
      <c r="O7" s="49">
        <v>4</v>
      </c>
      <c r="P7" s="23" t="s">
        <v>26</v>
      </c>
      <c r="Q7" s="49" t="s">
        <v>60</v>
      </c>
      <c r="R7" s="23"/>
      <c r="S7" s="49" t="s">
        <v>28</v>
      </c>
      <c r="T7" s="200"/>
    </row>
    <row r="8" spans="1:20" ht="30" customHeight="1">
      <c r="A8" s="94" t="s">
        <v>54</v>
      </c>
      <c r="B8" s="194" t="s">
        <v>66</v>
      </c>
      <c r="C8" s="194" t="s">
        <v>67</v>
      </c>
      <c r="D8" s="41">
        <f>VLOOKUP(C8,'[1]Sheet2'!$A$19:$C$23,3,0)</f>
        <v>338</v>
      </c>
      <c r="E8" s="15">
        <f>VLOOKUP(C8,'[2]数学'!$B$3:$F$7,5,0)</f>
        <v>36.5</v>
      </c>
      <c r="F8" s="15">
        <f>VLOOKUP(C8,'[3]专业基础'!$B$4:$J$8,9,0)</f>
        <v>61</v>
      </c>
      <c r="G8" s="15">
        <f>VLOOKUP(C8,'[3]综合能力'!$B$4:$J$8,9,0)</f>
        <v>63.42857142857143</v>
      </c>
      <c r="H8" s="15">
        <f>SUM(E8:G8)</f>
        <v>160.92857142857144</v>
      </c>
      <c r="I8" s="249">
        <f>D8/5*0.7+H8/2.5*0.3</f>
        <v>66.63142857142857</v>
      </c>
      <c r="J8" s="23"/>
      <c r="K8" s="23"/>
      <c r="L8" s="23"/>
      <c r="M8" s="23"/>
      <c r="N8" s="49" t="s">
        <v>25</v>
      </c>
      <c r="O8" s="49">
        <v>5</v>
      </c>
      <c r="P8" s="23" t="s">
        <v>26</v>
      </c>
      <c r="Q8" s="49" t="s">
        <v>60</v>
      </c>
      <c r="R8" s="23"/>
      <c r="S8" s="49" t="s">
        <v>28</v>
      </c>
      <c r="T8" s="201" t="s">
        <v>41</v>
      </c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90" zoomScaleNormal="90" workbookViewId="0" topLeftCell="A1">
      <pane ySplit="3" topLeftCell="A4" activePane="bottomLeft" state="frozen"/>
      <selection pane="bottomLeft" activeCell="J12" sqref="J12"/>
    </sheetView>
  </sheetViews>
  <sheetFormatPr defaultColWidth="9.00390625" defaultRowHeight="14.25"/>
  <cols>
    <col min="1" max="1" width="18.00390625" style="30" customWidth="1"/>
    <col min="2" max="2" width="16.875" style="0" customWidth="1"/>
    <col min="3" max="3" width="7.625" style="0" customWidth="1"/>
    <col min="4" max="4" width="5.625" style="0" customWidth="1"/>
    <col min="5" max="5" width="10.375" style="0" customWidth="1"/>
    <col min="6" max="6" width="10.875" style="0" customWidth="1"/>
    <col min="7" max="7" width="9.75390625" style="31" customWidth="1"/>
    <col min="8" max="8" width="11.625" style="31" customWidth="1"/>
    <col min="9" max="9" width="8.00390625" style="0" customWidth="1"/>
    <col min="10" max="10" width="8.50390625" style="0" customWidth="1"/>
    <col min="11" max="11" width="7.125" style="0" customWidth="1"/>
    <col min="12" max="12" width="8.875" style="0" customWidth="1"/>
    <col min="13" max="14" width="5.25390625" style="0" customWidth="1"/>
    <col min="15" max="15" width="4.625" style="0" customWidth="1"/>
    <col min="16" max="16" width="4.875" style="0" customWidth="1"/>
    <col min="17" max="17" width="12.50390625" style="0" customWidth="1"/>
    <col min="18" max="18" width="10.375" style="0" customWidth="1"/>
    <col min="19" max="19" width="5.125" style="0" customWidth="1"/>
    <col min="20" max="20" width="14.375" style="0" customWidth="1"/>
  </cols>
  <sheetData>
    <row r="1" spans="1:20" ht="30.75" customHeight="1">
      <c r="A1" s="5" t="s">
        <v>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9" customFormat="1" ht="27.75" customHeight="1">
      <c r="A2" s="32" t="s">
        <v>1</v>
      </c>
      <c r="B2" s="33" t="s">
        <v>2</v>
      </c>
      <c r="C2" s="33" t="s">
        <v>3</v>
      </c>
      <c r="D2" s="33" t="s">
        <v>4</v>
      </c>
      <c r="E2" s="34" t="s">
        <v>5</v>
      </c>
      <c r="F2" s="35"/>
      <c r="G2" s="36"/>
      <c r="H2" s="36"/>
      <c r="I2" s="45" t="s">
        <v>6</v>
      </c>
      <c r="J2" s="33" t="s">
        <v>7</v>
      </c>
      <c r="K2" s="33" t="s">
        <v>8</v>
      </c>
      <c r="L2" s="33" t="s">
        <v>9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15</v>
      </c>
      <c r="S2" s="33" t="s">
        <v>16</v>
      </c>
      <c r="T2" s="47" t="s">
        <v>17</v>
      </c>
    </row>
    <row r="3" spans="1:20" ht="84" customHeight="1">
      <c r="A3" s="37"/>
      <c r="B3" s="38"/>
      <c r="C3" s="38"/>
      <c r="D3" s="38"/>
      <c r="E3" s="10" t="s">
        <v>18</v>
      </c>
      <c r="F3" s="10" t="s">
        <v>19</v>
      </c>
      <c r="G3" s="10" t="s">
        <v>20</v>
      </c>
      <c r="H3" s="10" t="s">
        <v>21</v>
      </c>
      <c r="I3" s="46"/>
      <c r="J3" s="38"/>
      <c r="K3" s="38"/>
      <c r="L3" s="38"/>
      <c r="M3" s="38"/>
      <c r="N3" s="38"/>
      <c r="O3" s="38"/>
      <c r="P3" s="38"/>
      <c r="Q3" s="38"/>
      <c r="R3" s="38"/>
      <c r="S3" s="38"/>
      <c r="T3" s="25"/>
    </row>
    <row r="4" spans="1:20" ht="19.5" customHeight="1">
      <c r="A4" s="39" t="s">
        <v>69</v>
      </c>
      <c r="B4" s="40" t="s">
        <v>70</v>
      </c>
      <c r="C4" s="40" t="s">
        <v>71</v>
      </c>
      <c r="D4" s="41">
        <v>366</v>
      </c>
      <c r="E4" s="42">
        <v>47.5</v>
      </c>
      <c r="F4" s="43">
        <v>88.6</v>
      </c>
      <c r="G4" s="44">
        <v>87.4</v>
      </c>
      <c r="H4" s="6">
        <f aca="true" t="shared" si="0" ref="H4:H32">E4+F4+G4</f>
        <v>223.5</v>
      </c>
      <c r="I4" s="46">
        <f aca="true" t="shared" si="1" ref="I4:I32">D4/5*0.7+H4/2.5*0.3</f>
        <v>78.06</v>
      </c>
      <c r="J4" s="38"/>
      <c r="K4" s="38"/>
      <c r="L4" s="38"/>
      <c r="M4" s="38"/>
      <c r="N4" s="38" t="s">
        <v>25</v>
      </c>
      <c r="O4" s="38">
        <v>1</v>
      </c>
      <c r="P4" s="38" t="s">
        <v>28</v>
      </c>
      <c r="Q4" s="38"/>
      <c r="R4" s="38" t="s">
        <v>63</v>
      </c>
      <c r="S4" s="38" t="s">
        <v>28</v>
      </c>
      <c r="T4" s="48"/>
    </row>
    <row r="5" spans="1:20" ht="19.5" customHeight="1">
      <c r="A5" s="39" t="s">
        <v>69</v>
      </c>
      <c r="B5" s="40" t="s">
        <v>72</v>
      </c>
      <c r="C5" s="40" t="s">
        <v>73</v>
      </c>
      <c r="D5" s="41">
        <v>366</v>
      </c>
      <c r="E5" s="42">
        <v>33.75</v>
      </c>
      <c r="F5" s="43">
        <v>92.2</v>
      </c>
      <c r="G5" s="44">
        <v>91.4</v>
      </c>
      <c r="H5" s="6">
        <f t="shared" si="0"/>
        <v>217.35000000000002</v>
      </c>
      <c r="I5" s="46">
        <f t="shared" si="1"/>
        <v>77.322</v>
      </c>
      <c r="J5" s="38"/>
      <c r="K5" s="38"/>
      <c r="L5" s="38"/>
      <c r="M5" s="38"/>
      <c r="N5" s="38" t="s">
        <v>25</v>
      </c>
      <c r="O5" s="38">
        <v>2</v>
      </c>
      <c r="P5" s="38" t="s">
        <v>26</v>
      </c>
      <c r="Q5" s="38" t="s">
        <v>27</v>
      </c>
      <c r="R5" s="38"/>
      <c r="S5" s="38" t="s">
        <v>28</v>
      </c>
      <c r="T5" s="48"/>
    </row>
    <row r="6" spans="1:20" ht="19.5" customHeight="1">
      <c r="A6" s="39" t="s">
        <v>69</v>
      </c>
      <c r="B6" s="41" t="s">
        <v>74</v>
      </c>
      <c r="C6" s="40" t="s">
        <v>75</v>
      </c>
      <c r="D6" s="41">
        <v>370</v>
      </c>
      <c r="E6" s="42">
        <v>37.5</v>
      </c>
      <c r="F6" s="43">
        <v>74</v>
      </c>
      <c r="G6" s="6">
        <v>69.6</v>
      </c>
      <c r="H6" s="6">
        <f t="shared" si="0"/>
        <v>181.1</v>
      </c>
      <c r="I6" s="46">
        <f t="shared" si="1"/>
        <v>73.532</v>
      </c>
      <c r="J6" s="38"/>
      <c r="K6" s="38"/>
      <c r="L6" s="38"/>
      <c r="M6" s="38"/>
      <c r="N6" s="38" t="s">
        <v>25</v>
      </c>
      <c r="O6" s="38">
        <v>3</v>
      </c>
      <c r="P6" s="38" t="s">
        <v>28</v>
      </c>
      <c r="Q6" s="38"/>
      <c r="R6" s="49" t="s">
        <v>76</v>
      </c>
      <c r="S6" s="38" t="s">
        <v>28</v>
      </c>
      <c r="T6" s="25"/>
    </row>
    <row r="7" spans="1:20" ht="19.5" customHeight="1">
      <c r="A7" s="39" t="s">
        <v>69</v>
      </c>
      <c r="B7" s="41" t="s">
        <v>77</v>
      </c>
      <c r="C7" s="40" t="s">
        <v>78</v>
      </c>
      <c r="D7" s="41">
        <v>374</v>
      </c>
      <c r="E7" s="42">
        <v>38</v>
      </c>
      <c r="F7" s="43">
        <v>73</v>
      </c>
      <c r="G7" s="6">
        <v>65</v>
      </c>
      <c r="H7" s="6">
        <f t="shared" si="0"/>
        <v>176</v>
      </c>
      <c r="I7" s="46">
        <f t="shared" si="1"/>
        <v>73.47999999999999</v>
      </c>
      <c r="J7" s="38"/>
      <c r="K7" s="38"/>
      <c r="L7" s="38"/>
      <c r="M7" s="38"/>
      <c r="N7" s="38" t="s">
        <v>25</v>
      </c>
      <c r="O7" s="38">
        <v>4</v>
      </c>
      <c r="P7" s="38" t="s">
        <v>26</v>
      </c>
      <c r="Q7" s="38" t="s">
        <v>27</v>
      </c>
      <c r="R7" s="49"/>
      <c r="S7" s="38" t="s">
        <v>28</v>
      </c>
      <c r="T7" s="25" t="s">
        <v>41</v>
      </c>
    </row>
    <row r="8" spans="1:20" ht="19.5" customHeight="1">
      <c r="A8" s="39" t="s">
        <v>69</v>
      </c>
      <c r="B8" s="41" t="s">
        <v>79</v>
      </c>
      <c r="C8" s="40" t="s">
        <v>80</v>
      </c>
      <c r="D8" s="41">
        <v>368</v>
      </c>
      <c r="E8" s="42">
        <v>30</v>
      </c>
      <c r="F8" s="43">
        <v>72.2</v>
      </c>
      <c r="G8" s="44">
        <v>68</v>
      </c>
      <c r="H8" s="6">
        <f t="shared" si="0"/>
        <v>170.2</v>
      </c>
      <c r="I8" s="46">
        <f t="shared" si="1"/>
        <v>71.94399999999999</v>
      </c>
      <c r="J8" s="38"/>
      <c r="K8" s="38"/>
      <c r="L8" s="38"/>
      <c r="M8" s="38"/>
      <c r="N8" s="38" t="s">
        <v>25</v>
      </c>
      <c r="O8" s="38">
        <v>5</v>
      </c>
      <c r="P8" s="38" t="s">
        <v>28</v>
      </c>
      <c r="Q8" s="38"/>
      <c r="R8" s="49" t="s">
        <v>81</v>
      </c>
      <c r="S8" s="38" t="s">
        <v>28</v>
      </c>
      <c r="T8" s="48"/>
    </row>
    <row r="9" spans="1:20" ht="19.5" customHeight="1">
      <c r="A9" s="39" t="s">
        <v>82</v>
      </c>
      <c r="B9" s="41" t="s">
        <v>83</v>
      </c>
      <c r="C9" s="40" t="s">
        <v>84</v>
      </c>
      <c r="D9" s="41">
        <v>380</v>
      </c>
      <c r="E9" s="42">
        <v>39.5</v>
      </c>
      <c r="F9" s="43">
        <v>92.4</v>
      </c>
      <c r="G9" s="6">
        <v>92</v>
      </c>
      <c r="H9" s="6">
        <f t="shared" si="0"/>
        <v>223.9</v>
      </c>
      <c r="I9" s="46">
        <f t="shared" si="1"/>
        <v>80.068</v>
      </c>
      <c r="J9" s="38"/>
      <c r="K9" s="38"/>
      <c r="L9" s="38"/>
      <c r="M9" s="38"/>
      <c r="N9" s="38" t="s">
        <v>25</v>
      </c>
      <c r="O9" s="38">
        <v>1</v>
      </c>
      <c r="P9" s="38" t="s">
        <v>26</v>
      </c>
      <c r="Q9" s="38" t="s">
        <v>27</v>
      </c>
      <c r="R9" s="38"/>
      <c r="S9" s="38" t="s">
        <v>28</v>
      </c>
      <c r="T9" s="25"/>
    </row>
    <row r="10" spans="1:20" ht="19.5" customHeight="1">
      <c r="A10" s="39" t="s">
        <v>82</v>
      </c>
      <c r="B10" s="41" t="s">
        <v>85</v>
      </c>
      <c r="C10" s="40" t="s">
        <v>86</v>
      </c>
      <c r="D10" s="41">
        <v>381</v>
      </c>
      <c r="E10" s="42">
        <v>36.25</v>
      </c>
      <c r="F10" s="43">
        <v>90.8</v>
      </c>
      <c r="G10" s="6">
        <v>91.2</v>
      </c>
      <c r="H10" s="6">
        <f t="shared" si="0"/>
        <v>218.25</v>
      </c>
      <c r="I10" s="46">
        <f t="shared" si="1"/>
        <v>79.53</v>
      </c>
      <c r="J10" s="38"/>
      <c r="K10" s="38"/>
      <c r="L10" s="38"/>
      <c r="M10" s="38"/>
      <c r="N10" s="38" t="s">
        <v>25</v>
      </c>
      <c r="O10" s="38">
        <v>2</v>
      </c>
      <c r="P10" s="38" t="s">
        <v>26</v>
      </c>
      <c r="Q10" s="38" t="s">
        <v>27</v>
      </c>
      <c r="R10" s="38"/>
      <c r="S10" s="38" t="s">
        <v>28</v>
      </c>
      <c r="T10" s="25"/>
    </row>
    <row r="11" spans="1:20" ht="19.5" customHeight="1">
      <c r="A11" s="41" t="s">
        <v>82</v>
      </c>
      <c r="B11" s="41" t="s">
        <v>87</v>
      </c>
      <c r="C11" s="40" t="s">
        <v>88</v>
      </c>
      <c r="D11" s="41">
        <v>373</v>
      </c>
      <c r="E11" s="42">
        <v>45</v>
      </c>
      <c r="F11" s="136">
        <v>89.6</v>
      </c>
      <c r="G11" s="6">
        <v>91</v>
      </c>
      <c r="H11" s="6">
        <f t="shared" si="0"/>
        <v>225.6</v>
      </c>
      <c r="I11" s="46">
        <f t="shared" si="1"/>
        <v>79.29199999999999</v>
      </c>
      <c r="J11" s="38"/>
      <c r="K11" s="38"/>
      <c r="L11" s="38"/>
      <c r="M11" s="38"/>
      <c r="N11" s="38" t="s">
        <v>25</v>
      </c>
      <c r="O11" s="38">
        <v>3</v>
      </c>
      <c r="P11" s="38" t="s">
        <v>26</v>
      </c>
      <c r="Q11" s="38" t="s">
        <v>27</v>
      </c>
      <c r="R11" s="38"/>
      <c r="S11" s="38" t="s">
        <v>28</v>
      </c>
      <c r="T11" s="25"/>
    </row>
    <row r="12" spans="1:20" ht="19.5" customHeight="1">
      <c r="A12" s="39" t="s">
        <v>82</v>
      </c>
      <c r="B12" s="41" t="s">
        <v>89</v>
      </c>
      <c r="C12" s="40" t="s">
        <v>90</v>
      </c>
      <c r="D12" s="41">
        <v>369</v>
      </c>
      <c r="E12" s="42">
        <v>45</v>
      </c>
      <c r="F12" s="43">
        <v>89.8</v>
      </c>
      <c r="G12" s="6">
        <v>90.8</v>
      </c>
      <c r="H12" s="6">
        <f t="shared" si="0"/>
        <v>225.60000000000002</v>
      </c>
      <c r="I12" s="46">
        <f t="shared" si="1"/>
        <v>78.732</v>
      </c>
      <c r="J12" s="38"/>
      <c r="K12" s="38"/>
      <c r="L12" s="38"/>
      <c r="M12" s="38"/>
      <c r="N12" s="38" t="s">
        <v>25</v>
      </c>
      <c r="O12" s="38">
        <v>4</v>
      </c>
      <c r="P12" s="38" t="s">
        <v>26</v>
      </c>
      <c r="Q12" s="38" t="s">
        <v>27</v>
      </c>
      <c r="R12" s="49"/>
      <c r="S12" s="38" t="s">
        <v>28</v>
      </c>
      <c r="T12" s="25" t="s">
        <v>41</v>
      </c>
    </row>
    <row r="13" spans="1:20" ht="19.5" customHeight="1">
      <c r="A13" s="39" t="s">
        <v>82</v>
      </c>
      <c r="B13" s="41" t="s">
        <v>91</v>
      </c>
      <c r="C13" s="40" t="s">
        <v>92</v>
      </c>
      <c r="D13" s="41">
        <v>397</v>
      </c>
      <c r="E13" s="42">
        <v>44.5</v>
      </c>
      <c r="F13" s="43">
        <v>73</v>
      </c>
      <c r="G13" s="6">
        <v>71.4</v>
      </c>
      <c r="H13" s="6">
        <f t="shared" si="0"/>
        <v>188.9</v>
      </c>
      <c r="I13" s="46">
        <f t="shared" si="1"/>
        <v>78.24799999999999</v>
      </c>
      <c r="J13" s="38"/>
      <c r="K13" s="38"/>
      <c r="L13" s="38"/>
      <c r="M13" s="38"/>
      <c r="N13" s="38" t="s">
        <v>25</v>
      </c>
      <c r="O13" s="38">
        <v>5</v>
      </c>
      <c r="P13" s="38" t="s">
        <v>26</v>
      </c>
      <c r="Q13" s="38" t="s">
        <v>27</v>
      </c>
      <c r="R13" s="49"/>
      <c r="S13" s="38" t="s">
        <v>28</v>
      </c>
      <c r="T13" s="25" t="s">
        <v>41</v>
      </c>
    </row>
    <row r="14" spans="1:20" ht="19.5" customHeight="1">
      <c r="A14" s="39" t="s">
        <v>82</v>
      </c>
      <c r="B14" s="41" t="s">
        <v>93</v>
      </c>
      <c r="C14" s="40" t="s">
        <v>94</v>
      </c>
      <c r="D14" s="41">
        <v>369</v>
      </c>
      <c r="E14" s="42">
        <v>40</v>
      </c>
      <c r="F14" s="43">
        <v>89.2</v>
      </c>
      <c r="G14" s="6">
        <v>90.8</v>
      </c>
      <c r="H14" s="6">
        <f t="shared" si="0"/>
        <v>220</v>
      </c>
      <c r="I14" s="46">
        <f t="shared" si="1"/>
        <v>78.06</v>
      </c>
      <c r="J14" s="38"/>
      <c r="K14" s="38"/>
      <c r="L14" s="38"/>
      <c r="M14" s="38"/>
      <c r="N14" s="38" t="s">
        <v>25</v>
      </c>
      <c r="O14" s="38">
        <v>6</v>
      </c>
      <c r="P14" s="38" t="s">
        <v>26</v>
      </c>
      <c r="Q14" s="38" t="s">
        <v>27</v>
      </c>
      <c r="R14" s="49"/>
      <c r="S14" s="38" t="s">
        <v>28</v>
      </c>
      <c r="T14" s="25" t="s">
        <v>41</v>
      </c>
    </row>
    <row r="15" spans="1:20" ht="19.5" customHeight="1">
      <c r="A15" s="39" t="s">
        <v>82</v>
      </c>
      <c r="B15" s="41" t="s">
        <v>95</v>
      </c>
      <c r="C15" s="40" t="s">
        <v>96</v>
      </c>
      <c r="D15" s="41">
        <v>363</v>
      </c>
      <c r="E15" s="42">
        <v>47.5</v>
      </c>
      <c r="F15" s="43">
        <v>89.4</v>
      </c>
      <c r="G15" s="6">
        <v>90</v>
      </c>
      <c r="H15" s="6">
        <f t="shared" si="0"/>
        <v>226.9</v>
      </c>
      <c r="I15" s="46">
        <f t="shared" si="1"/>
        <v>78.048</v>
      </c>
      <c r="J15" s="38"/>
      <c r="K15" s="38"/>
      <c r="L15" s="38"/>
      <c r="M15" s="38"/>
      <c r="N15" s="38" t="s">
        <v>25</v>
      </c>
      <c r="O15" s="38">
        <v>7</v>
      </c>
      <c r="P15" s="38" t="s">
        <v>28</v>
      </c>
      <c r="Q15" s="38"/>
      <c r="R15" s="49" t="s">
        <v>81</v>
      </c>
      <c r="S15" s="38" t="s">
        <v>28</v>
      </c>
      <c r="T15" s="25"/>
    </row>
    <row r="16" spans="1:20" ht="19.5" customHeight="1">
      <c r="A16" s="39" t="s">
        <v>82</v>
      </c>
      <c r="B16" s="41" t="s">
        <v>97</v>
      </c>
      <c r="C16" s="39" t="s">
        <v>98</v>
      </c>
      <c r="D16" s="41">
        <v>382</v>
      </c>
      <c r="E16" s="42">
        <v>44.5</v>
      </c>
      <c r="F16" s="43">
        <v>72.2</v>
      </c>
      <c r="G16" s="6">
        <v>72.8</v>
      </c>
      <c r="H16" s="6">
        <f t="shared" si="0"/>
        <v>189.5</v>
      </c>
      <c r="I16" s="46">
        <f t="shared" si="1"/>
        <v>76.22</v>
      </c>
      <c r="J16" s="38"/>
      <c r="K16" s="38"/>
      <c r="L16" s="38"/>
      <c r="M16" s="38"/>
      <c r="N16" s="38" t="s">
        <v>25</v>
      </c>
      <c r="O16" s="38">
        <v>8</v>
      </c>
      <c r="P16" s="38" t="s">
        <v>28</v>
      </c>
      <c r="Q16" s="38"/>
      <c r="R16" s="49" t="s">
        <v>81</v>
      </c>
      <c r="S16" s="38" t="s">
        <v>28</v>
      </c>
      <c r="T16" s="25"/>
    </row>
    <row r="17" spans="1:20" ht="19.5" customHeight="1">
      <c r="A17" s="39" t="s">
        <v>82</v>
      </c>
      <c r="B17" s="41" t="s">
        <v>99</v>
      </c>
      <c r="C17" s="40" t="s">
        <v>100</v>
      </c>
      <c r="D17" s="41">
        <v>361</v>
      </c>
      <c r="E17" s="42">
        <v>35</v>
      </c>
      <c r="F17" s="43">
        <v>88.4</v>
      </c>
      <c r="G17" s="6">
        <v>90.2</v>
      </c>
      <c r="H17" s="6">
        <f t="shared" si="0"/>
        <v>213.60000000000002</v>
      </c>
      <c r="I17" s="46">
        <f t="shared" si="1"/>
        <v>76.172</v>
      </c>
      <c r="J17" s="38"/>
      <c r="K17" s="38"/>
      <c r="L17" s="38"/>
      <c r="M17" s="38"/>
      <c r="N17" s="38" t="s">
        <v>25</v>
      </c>
      <c r="O17" s="38">
        <v>9</v>
      </c>
      <c r="P17" s="38" t="s">
        <v>28</v>
      </c>
      <c r="Q17" s="38"/>
      <c r="R17" s="49" t="s">
        <v>81</v>
      </c>
      <c r="S17" s="38" t="s">
        <v>28</v>
      </c>
      <c r="T17" s="25"/>
    </row>
    <row r="18" spans="1:20" ht="19.5" customHeight="1">
      <c r="A18" s="39" t="s">
        <v>82</v>
      </c>
      <c r="B18" s="41" t="s">
        <v>101</v>
      </c>
      <c r="C18" s="40" t="s">
        <v>102</v>
      </c>
      <c r="D18" s="41">
        <v>389</v>
      </c>
      <c r="E18" s="42">
        <v>32.5</v>
      </c>
      <c r="F18" s="43">
        <v>73.4</v>
      </c>
      <c r="G18" s="6">
        <v>72.4</v>
      </c>
      <c r="H18" s="6">
        <f t="shared" si="0"/>
        <v>178.3</v>
      </c>
      <c r="I18" s="46">
        <f t="shared" si="1"/>
        <v>75.856</v>
      </c>
      <c r="J18" s="38"/>
      <c r="K18" s="38"/>
      <c r="L18" s="38"/>
      <c r="M18" s="38"/>
      <c r="N18" s="38" t="s">
        <v>25</v>
      </c>
      <c r="O18" s="38">
        <v>10</v>
      </c>
      <c r="P18" s="38" t="s">
        <v>28</v>
      </c>
      <c r="Q18" s="38"/>
      <c r="R18" s="49" t="s">
        <v>81</v>
      </c>
      <c r="S18" s="38" t="s">
        <v>28</v>
      </c>
      <c r="T18" s="25"/>
    </row>
    <row r="19" spans="1:20" ht="19.5" customHeight="1">
      <c r="A19" s="39" t="s">
        <v>82</v>
      </c>
      <c r="B19" s="41" t="s">
        <v>103</v>
      </c>
      <c r="C19" s="40" t="s">
        <v>104</v>
      </c>
      <c r="D19" s="41">
        <v>381</v>
      </c>
      <c r="E19" s="42">
        <v>41.75</v>
      </c>
      <c r="F19" s="43">
        <v>72.4</v>
      </c>
      <c r="G19" s="6">
        <v>71.8</v>
      </c>
      <c r="H19" s="6">
        <f t="shared" si="0"/>
        <v>185.95</v>
      </c>
      <c r="I19" s="46">
        <f t="shared" si="1"/>
        <v>75.654</v>
      </c>
      <c r="J19" s="38"/>
      <c r="K19" s="38"/>
      <c r="L19" s="38"/>
      <c r="M19" s="38"/>
      <c r="N19" s="38" t="s">
        <v>25</v>
      </c>
      <c r="O19" s="38">
        <v>11</v>
      </c>
      <c r="P19" s="38" t="s">
        <v>28</v>
      </c>
      <c r="Q19" s="38"/>
      <c r="R19" s="49" t="s">
        <v>81</v>
      </c>
      <c r="S19" s="38" t="s">
        <v>28</v>
      </c>
      <c r="T19" s="25"/>
    </row>
    <row r="20" spans="1:20" ht="19.5" customHeight="1">
      <c r="A20" s="39" t="s">
        <v>82</v>
      </c>
      <c r="B20" s="41" t="s">
        <v>105</v>
      </c>
      <c r="C20" s="40" t="s">
        <v>106</v>
      </c>
      <c r="D20" s="41">
        <v>382</v>
      </c>
      <c r="E20" s="42">
        <v>36.25</v>
      </c>
      <c r="F20" s="43">
        <v>72</v>
      </c>
      <c r="G20" s="6">
        <v>72.2</v>
      </c>
      <c r="H20" s="6">
        <f t="shared" si="0"/>
        <v>180.45</v>
      </c>
      <c r="I20" s="46">
        <f t="shared" si="1"/>
        <v>75.134</v>
      </c>
      <c r="J20" s="38"/>
      <c r="K20" s="38"/>
      <c r="L20" s="38"/>
      <c r="M20" s="38"/>
      <c r="N20" s="38" t="s">
        <v>25</v>
      </c>
      <c r="O20" s="38">
        <v>12</v>
      </c>
      <c r="P20" s="38" t="s">
        <v>28</v>
      </c>
      <c r="Q20" s="38"/>
      <c r="R20" s="49" t="s">
        <v>81</v>
      </c>
      <c r="S20" s="38" t="s">
        <v>28</v>
      </c>
      <c r="T20" s="25"/>
    </row>
    <row r="21" spans="1:20" ht="19.5" customHeight="1">
      <c r="A21" s="39" t="s">
        <v>82</v>
      </c>
      <c r="B21" s="41" t="s">
        <v>107</v>
      </c>
      <c r="C21" s="40" t="s">
        <v>108</v>
      </c>
      <c r="D21" s="41">
        <v>373</v>
      </c>
      <c r="E21" s="42">
        <v>43.75</v>
      </c>
      <c r="F21" s="43">
        <v>73.8</v>
      </c>
      <c r="G21" s="6">
        <v>72.8</v>
      </c>
      <c r="H21" s="6">
        <f t="shared" si="0"/>
        <v>190.35</v>
      </c>
      <c r="I21" s="46">
        <f t="shared" si="1"/>
        <v>75.06199999999998</v>
      </c>
      <c r="J21" s="38"/>
      <c r="K21" s="38"/>
      <c r="L21" s="38"/>
      <c r="M21" s="38"/>
      <c r="N21" s="38" t="s">
        <v>25</v>
      </c>
      <c r="O21" s="38">
        <v>13</v>
      </c>
      <c r="P21" s="38" t="s">
        <v>28</v>
      </c>
      <c r="Q21" s="38"/>
      <c r="R21" s="49" t="s">
        <v>81</v>
      </c>
      <c r="S21" s="38" t="s">
        <v>28</v>
      </c>
      <c r="T21" s="25"/>
    </row>
    <row r="22" spans="1:20" ht="19.5" customHeight="1">
      <c r="A22" s="39" t="s">
        <v>82</v>
      </c>
      <c r="B22" s="41" t="s">
        <v>109</v>
      </c>
      <c r="C22" s="40" t="s">
        <v>110</v>
      </c>
      <c r="D22" s="41">
        <v>376</v>
      </c>
      <c r="E22" s="42">
        <v>35</v>
      </c>
      <c r="F22" s="43">
        <v>72.8</v>
      </c>
      <c r="G22" s="6">
        <v>71.6</v>
      </c>
      <c r="H22" s="6">
        <f t="shared" si="0"/>
        <v>179.39999999999998</v>
      </c>
      <c r="I22" s="46">
        <f t="shared" si="1"/>
        <v>74.16799999999999</v>
      </c>
      <c r="J22" s="38"/>
      <c r="K22" s="38"/>
      <c r="L22" s="38"/>
      <c r="M22" s="38"/>
      <c r="N22" s="38" t="s">
        <v>25</v>
      </c>
      <c r="O22" s="38">
        <v>14</v>
      </c>
      <c r="P22" s="38" t="s">
        <v>28</v>
      </c>
      <c r="Q22" s="38"/>
      <c r="R22" s="49" t="s">
        <v>81</v>
      </c>
      <c r="S22" s="38" t="s">
        <v>28</v>
      </c>
      <c r="T22" s="25"/>
    </row>
    <row r="23" spans="1:20" ht="19.5" customHeight="1">
      <c r="A23" s="39" t="s">
        <v>82</v>
      </c>
      <c r="B23" s="41" t="s">
        <v>111</v>
      </c>
      <c r="C23" s="40" t="s">
        <v>112</v>
      </c>
      <c r="D23" s="41">
        <v>368</v>
      </c>
      <c r="E23" s="42">
        <v>41.75</v>
      </c>
      <c r="F23" s="43">
        <v>72.4</v>
      </c>
      <c r="G23" s="6">
        <v>71.6</v>
      </c>
      <c r="H23" s="6">
        <f t="shared" si="0"/>
        <v>185.75</v>
      </c>
      <c r="I23" s="46">
        <f t="shared" si="1"/>
        <v>73.81</v>
      </c>
      <c r="J23" s="38"/>
      <c r="K23" s="38"/>
      <c r="L23" s="38"/>
      <c r="M23" s="38"/>
      <c r="N23" s="38" t="s">
        <v>25</v>
      </c>
      <c r="O23" s="38">
        <v>15</v>
      </c>
      <c r="P23" s="38" t="s">
        <v>28</v>
      </c>
      <c r="Q23" s="38"/>
      <c r="R23" s="49" t="s">
        <v>81</v>
      </c>
      <c r="S23" s="38" t="s">
        <v>28</v>
      </c>
      <c r="T23" s="25"/>
    </row>
    <row r="24" spans="1:20" ht="19.5" customHeight="1">
      <c r="A24" s="39" t="s">
        <v>82</v>
      </c>
      <c r="B24" s="41" t="s">
        <v>113</v>
      </c>
      <c r="C24" s="40" t="s">
        <v>114</v>
      </c>
      <c r="D24" s="41">
        <v>367</v>
      </c>
      <c r="E24" s="42">
        <v>43</v>
      </c>
      <c r="F24" s="43">
        <v>71.2</v>
      </c>
      <c r="G24" s="6">
        <v>71.2</v>
      </c>
      <c r="H24" s="6">
        <f t="shared" si="0"/>
        <v>185.4</v>
      </c>
      <c r="I24" s="46">
        <f t="shared" si="1"/>
        <v>73.628</v>
      </c>
      <c r="J24" s="38"/>
      <c r="K24" s="38"/>
      <c r="L24" s="38"/>
      <c r="M24" s="38"/>
      <c r="N24" s="38" t="s">
        <v>25</v>
      </c>
      <c r="O24" s="38">
        <v>16</v>
      </c>
      <c r="P24" s="38" t="s">
        <v>28</v>
      </c>
      <c r="Q24" s="38"/>
      <c r="R24" s="49" t="s">
        <v>81</v>
      </c>
      <c r="S24" s="38" t="s">
        <v>28</v>
      </c>
      <c r="T24" s="25"/>
    </row>
    <row r="25" spans="1:20" ht="19.5" customHeight="1">
      <c r="A25" s="39" t="s">
        <v>82</v>
      </c>
      <c r="B25" s="41" t="s">
        <v>115</v>
      </c>
      <c r="C25" s="40" t="s">
        <v>116</v>
      </c>
      <c r="D25" s="41">
        <v>361</v>
      </c>
      <c r="E25" s="42">
        <v>45.5</v>
      </c>
      <c r="F25" s="43">
        <v>72.8</v>
      </c>
      <c r="G25" s="6">
        <v>72.6</v>
      </c>
      <c r="H25" s="6">
        <f t="shared" si="0"/>
        <v>190.89999999999998</v>
      </c>
      <c r="I25" s="46">
        <f t="shared" si="1"/>
        <v>73.448</v>
      </c>
      <c r="J25" s="38"/>
      <c r="K25" s="38"/>
      <c r="L25" s="38"/>
      <c r="M25" s="38"/>
      <c r="N25" s="38" t="s">
        <v>25</v>
      </c>
      <c r="O25" s="38">
        <v>17</v>
      </c>
      <c r="P25" s="38" t="s">
        <v>28</v>
      </c>
      <c r="Q25" s="38"/>
      <c r="R25" s="49" t="s">
        <v>81</v>
      </c>
      <c r="S25" s="38" t="s">
        <v>28</v>
      </c>
      <c r="T25" s="25"/>
    </row>
    <row r="26" spans="1:20" ht="19.5" customHeight="1">
      <c r="A26" s="39" t="s">
        <v>82</v>
      </c>
      <c r="B26" s="41" t="s">
        <v>117</v>
      </c>
      <c r="C26" s="40" t="s">
        <v>118</v>
      </c>
      <c r="D26" s="41">
        <v>365</v>
      </c>
      <c r="E26" s="42">
        <v>35.5</v>
      </c>
      <c r="F26" s="43">
        <v>74.2</v>
      </c>
      <c r="G26" s="6">
        <v>73.2</v>
      </c>
      <c r="H26" s="6">
        <f t="shared" si="0"/>
        <v>182.9</v>
      </c>
      <c r="I26" s="46">
        <f t="shared" si="1"/>
        <v>73.04799999999999</v>
      </c>
      <c r="J26" s="38"/>
      <c r="K26" s="38"/>
      <c r="L26" s="38"/>
      <c r="M26" s="38"/>
      <c r="N26" s="38" t="s">
        <v>25</v>
      </c>
      <c r="O26" s="38">
        <v>18</v>
      </c>
      <c r="P26" s="38" t="s">
        <v>28</v>
      </c>
      <c r="Q26" s="38"/>
      <c r="R26" s="49" t="s">
        <v>81</v>
      </c>
      <c r="S26" s="38" t="s">
        <v>28</v>
      </c>
      <c r="T26" s="25"/>
    </row>
    <row r="27" spans="1:20" ht="19.5" customHeight="1">
      <c r="A27" s="39" t="s">
        <v>82</v>
      </c>
      <c r="B27" s="41" t="s">
        <v>119</v>
      </c>
      <c r="C27" s="40" t="s">
        <v>120</v>
      </c>
      <c r="D27" s="41">
        <v>361</v>
      </c>
      <c r="E27" s="42">
        <v>40.75</v>
      </c>
      <c r="F27" s="43">
        <v>70.6</v>
      </c>
      <c r="G27" s="6">
        <v>69.4</v>
      </c>
      <c r="H27" s="6">
        <f t="shared" si="0"/>
        <v>180.75</v>
      </c>
      <c r="I27" s="46">
        <f t="shared" si="1"/>
        <v>72.22999999999999</v>
      </c>
      <c r="J27" s="38"/>
      <c r="K27" s="38"/>
      <c r="L27" s="38"/>
      <c r="M27" s="38"/>
      <c r="N27" s="38" t="s">
        <v>25</v>
      </c>
      <c r="O27" s="38">
        <v>19</v>
      </c>
      <c r="P27" s="38" t="s">
        <v>28</v>
      </c>
      <c r="Q27" s="38"/>
      <c r="R27" s="49" t="s">
        <v>81</v>
      </c>
      <c r="S27" s="38" t="s">
        <v>28</v>
      </c>
      <c r="T27" s="25"/>
    </row>
    <row r="28" spans="1:20" ht="45.75" customHeight="1">
      <c r="A28" s="39" t="s">
        <v>121</v>
      </c>
      <c r="B28" s="41" t="s">
        <v>122</v>
      </c>
      <c r="C28" s="40" t="s">
        <v>123</v>
      </c>
      <c r="D28" s="41">
        <v>363</v>
      </c>
      <c r="E28" s="42">
        <v>40</v>
      </c>
      <c r="F28" s="236">
        <v>68.4</v>
      </c>
      <c r="G28" s="42">
        <v>50</v>
      </c>
      <c r="H28" s="6">
        <f t="shared" si="0"/>
        <v>158.4</v>
      </c>
      <c r="I28" s="46">
        <f t="shared" si="1"/>
        <v>69.82799999999999</v>
      </c>
      <c r="J28" s="38" t="s">
        <v>124</v>
      </c>
      <c r="K28" s="38">
        <v>56</v>
      </c>
      <c r="L28" s="38" t="s">
        <v>125</v>
      </c>
      <c r="M28" s="38">
        <v>55</v>
      </c>
      <c r="N28" s="38" t="s">
        <v>25</v>
      </c>
      <c r="O28" s="38"/>
      <c r="P28" s="38" t="s">
        <v>28</v>
      </c>
      <c r="Q28" s="38"/>
      <c r="R28" s="237" t="s">
        <v>126</v>
      </c>
      <c r="S28" s="38" t="s">
        <v>28</v>
      </c>
      <c r="T28" s="38"/>
    </row>
    <row r="29" spans="1:20" ht="28.5" customHeight="1">
      <c r="A29" s="39" t="s">
        <v>82</v>
      </c>
      <c r="B29" s="41" t="s">
        <v>127</v>
      </c>
      <c r="C29" s="39" t="s">
        <v>128</v>
      </c>
      <c r="D29" s="41">
        <v>382</v>
      </c>
      <c r="E29" s="42">
        <v>43</v>
      </c>
      <c r="F29" s="236">
        <v>64.8</v>
      </c>
      <c r="G29" s="6">
        <v>60.8</v>
      </c>
      <c r="H29" s="6">
        <f t="shared" si="0"/>
        <v>168.6</v>
      </c>
      <c r="I29" s="46">
        <f t="shared" si="1"/>
        <v>73.712</v>
      </c>
      <c r="J29" s="38" t="s">
        <v>129</v>
      </c>
      <c r="K29" s="38">
        <v>50</v>
      </c>
      <c r="L29" s="38" t="s">
        <v>130</v>
      </c>
      <c r="M29" s="38">
        <v>49</v>
      </c>
      <c r="N29" s="38" t="s">
        <v>25</v>
      </c>
      <c r="O29" s="38"/>
      <c r="P29" s="38" t="s">
        <v>28</v>
      </c>
      <c r="Q29" s="38"/>
      <c r="R29" s="38" t="s">
        <v>131</v>
      </c>
      <c r="S29" s="38" t="s">
        <v>28</v>
      </c>
      <c r="T29" s="25"/>
    </row>
    <row r="30" spans="1:20" ht="42.75" customHeight="1">
      <c r="A30" s="39" t="s">
        <v>82</v>
      </c>
      <c r="B30" s="41" t="s">
        <v>132</v>
      </c>
      <c r="C30" s="40" t="s">
        <v>133</v>
      </c>
      <c r="D30" s="41">
        <v>391</v>
      </c>
      <c r="E30" s="42">
        <v>31.25</v>
      </c>
      <c r="F30" s="236">
        <v>65.6</v>
      </c>
      <c r="G30" s="6">
        <v>58.8</v>
      </c>
      <c r="H30" s="6">
        <f t="shared" si="0"/>
        <v>155.64999999999998</v>
      </c>
      <c r="I30" s="46">
        <f t="shared" si="1"/>
        <v>73.418</v>
      </c>
      <c r="J30" s="38" t="s">
        <v>129</v>
      </c>
      <c r="K30" s="38">
        <v>55</v>
      </c>
      <c r="L30" s="38" t="s">
        <v>130</v>
      </c>
      <c r="M30" s="38">
        <v>54</v>
      </c>
      <c r="N30" s="38" t="s">
        <v>25</v>
      </c>
      <c r="O30" s="38"/>
      <c r="P30" s="38" t="s">
        <v>28</v>
      </c>
      <c r="Q30" s="38"/>
      <c r="R30" s="237" t="s">
        <v>126</v>
      </c>
      <c r="S30" s="38" t="s">
        <v>28</v>
      </c>
      <c r="T30" s="38"/>
    </row>
    <row r="31" spans="1:20" ht="39" customHeight="1">
      <c r="A31" s="39" t="s">
        <v>82</v>
      </c>
      <c r="B31" s="41" t="s">
        <v>134</v>
      </c>
      <c r="C31" s="39" t="s">
        <v>135</v>
      </c>
      <c r="D31" s="41">
        <v>382</v>
      </c>
      <c r="E31" s="42">
        <v>33.75</v>
      </c>
      <c r="F31" s="236">
        <v>63.2</v>
      </c>
      <c r="G31" s="6">
        <v>55.6</v>
      </c>
      <c r="H31" s="6">
        <f t="shared" si="0"/>
        <v>152.55</v>
      </c>
      <c r="I31" s="46">
        <f t="shared" si="1"/>
        <v>71.786</v>
      </c>
      <c r="J31" s="38" t="s">
        <v>129</v>
      </c>
      <c r="K31" s="38">
        <v>57</v>
      </c>
      <c r="L31" s="38" t="s">
        <v>130</v>
      </c>
      <c r="M31" s="38">
        <v>43</v>
      </c>
      <c r="N31" s="38" t="s">
        <v>25</v>
      </c>
      <c r="O31" s="38"/>
      <c r="P31" s="38" t="s">
        <v>28</v>
      </c>
      <c r="Q31" s="38"/>
      <c r="R31" s="237" t="s">
        <v>126</v>
      </c>
      <c r="S31" s="38" t="s">
        <v>28</v>
      </c>
      <c r="T31" s="38"/>
    </row>
    <row r="32" spans="1:20" ht="39.75" customHeight="1">
      <c r="A32" s="39" t="s">
        <v>82</v>
      </c>
      <c r="B32" s="41" t="s">
        <v>136</v>
      </c>
      <c r="C32" s="40" t="s">
        <v>137</v>
      </c>
      <c r="D32" s="41">
        <v>366</v>
      </c>
      <c r="E32" s="42">
        <v>30</v>
      </c>
      <c r="F32" s="43">
        <v>65.4</v>
      </c>
      <c r="G32" s="6">
        <v>58.6</v>
      </c>
      <c r="H32" s="6">
        <f t="shared" si="0"/>
        <v>154</v>
      </c>
      <c r="I32" s="46">
        <f t="shared" si="1"/>
        <v>69.72</v>
      </c>
      <c r="J32" s="38" t="s">
        <v>129</v>
      </c>
      <c r="K32" s="38">
        <v>52</v>
      </c>
      <c r="L32" s="38" t="s">
        <v>130</v>
      </c>
      <c r="M32" s="38">
        <v>52</v>
      </c>
      <c r="N32" s="38" t="s">
        <v>25</v>
      </c>
      <c r="O32" s="38"/>
      <c r="P32" s="38" t="s">
        <v>28</v>
      </c>
      <c r="Q32" s="38"/>
      <c r="R32" s="237" t="s">
        <v>126</v>
      </c>
      <c r="S32" s="38" t="s">
        <v>28</v>
      </c>
      <c r="T32" s="38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.5506944444444445" header="0.5118055555555555" footer="0.5118055555555555"/>
  <pageSetup fitToHeight="0" fitToWidth="1" horizontalDpi="600" verticalDpi="600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90" zoomScaleNormal="90" workbookViewId="0" topLeftCell="A9">
      <selection activeCell="B29" sqref="B29"/>
    </sheetView>
  </sheetViews>
  <sheetFormatPr defaultColWidth="8.75390625" defaultRowHeight="14.25"/>
  <cols>
    <col min="1" max="1" width="28.00390625" style="218" customWidth="1"/>
    <col min="2" max="2" width="16.125" style="27" customWidth="1"/>
    <col min="3" max="3" width="9.25390625" style="27" customWidth="1"/>
    <col min="4" max="4" width="5.625" style="27" customWidth="1"/>
    <col min="5" max="5" width="10.50390625" style="219" customWidth="1"/>
    <col min="6" max="6" width="10.50390625" style="27" customWidth="1"/>
    <col min="7" max="7" width="10.50390625" style="220" customWidth="1"/>
    <col min="8" max="8" width="9.375" style="220" customWidth="1"/>
    <col min="9" max="9" width="10.50390625" style="27" customWidth="1"/>
    <col min="10" max="12" width="10.00390625" style="27" customWidth="1"/>
    <col min="13" max="13" width="8.75390625" style="27" customWidth="1"/>
    <col min="14" max="14" width="5.25390625" style="27" customWidth="1"/>
    <col min="15" max="15" width="4.625" style="27" customWidth="1"/>
    <col min="16" max="16" width="4.875" style="27" customWidth="1"/>
    <col min="17" max="17" width="12.625" style="27" customWidth="1"/>
    <col min="18" max="18" width="14.25390625" style="27" customWidth="1"/>
    <col min="19" max="19" width="5.125" style="27" customWidth="1"/>
    <col min="20" max="20" width="10.50390625" style="27" customWidth="1"/>
    <col min="21" max="32" width="9.00390625" style="27" bestFit="1" customWidth="1"/>
    <col min="33" max="16384" width="8.75390625" style="27" customWidth="1"/>
  </cols>
  <sheetData>
    <row r="1" spans="1:20" ht="30.75" customHeight="1">
      <c r="A1" s="221" t="s">
        <v>138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0" s="217" customFormat="1" ht="27.75" customHeight="1">
      <c r="A2" s="222" t="s">
        <v>1</v>
      </c>
      <c r="B2" s="223" t="s">
        <v>2</v>
      </c>
      <c r="C2" s="223" t="s">
        <v>3</v>
      </c>
      <c r="D2" s="223" t="s">
        <v>4</v>
      </c>
      <c r="E2" s="224" t="s">
        <v>5</v>
      </c>
      <c r="F2" s="224"/>
      <c r="G2" s="225"/>
      <c r="H2" s="225"/>
      <c r="I2" s="231" t="s">
        <v>50</v>
      </c>
      <c r="J2" s="223" t="s">
        <v>7</v>
      </c>
      <c r="K2" s="223" t="s">
        <v>8</v>
      </c>
      <c r="L2" s="223" t="s">
        <v>9</v>
      </c>
      <c r="M2" s="223" t="s">
        <v>10</v>
      </c>
      <c r="N2" s="223" t="s">
        <v>11</v>
      </c>
      <c r="O2" s="223" t="s">
        <v>12</v>
      </c>
      <c r="P2" s="223" t="s">
        <v>13</v>
      </c>
      <c r="Q2" s="223" t="s">
        <v>14</v>
      </c>
      <c r="R2" s="223" t="s">
        <v>15</v>
      </c>
      <c r="S2" s="223" t="s">
        <v>16</v>
      </c>
      <c r="T2" s="234" t="s">
        <v>17</v>
      </c>
    </row>
    <row r="3" spans="1:20" ht="86.25">
      <c r="A3" s="226"/>
      <c r="B3" s="227"/>
      <c r="C3" s="227"/>
      <c r="D3" s="227"/>
      <c r="E3" s="228" t="s">
        <v>51</v>
      </c>
      <c r="F3" s="104" t="s">
        <v>52</v>
      </c>
      <c r="G3" s="104" t="s">
        <v>53</v>
      </c>
      <c r="H3" s="104" t="s">
        <v>21</v>
      </c>
      <c r="I3" s="232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35"/>
    </row>
    <row r="4" spans="1:20" ht="24" customHeight="1">
      <c r="A4" s="229" t="s">
        <v>139</v>
      </c>
      <c r="B4" s="229" t="s">
        <v>140</v>
      </c>
      <c r="C4" s="229" t="s">
        <v>141</v>
      </c>
      <c r="D4" s="229">
        <v>412</v>
      </c>
      <c r="E4" s="230">
        <v>37.5</v>
      </c>
      <c r="F4" s="230">
        <v>85</v>
      </c>
      <c r="G4" s="230">
        <v>82.52000000000001</v>
      </c>
      <c r="H4" s="230">
        <v>205.02</v>
      </c>
      <c r="I4" s="230">
        <v>82.2824</v>
      </c>
      <c r="J4" s="227"/>
      <c r="K4" s="227"/>
      <c r="L4" s="227"/>
      <c r="M4" s="227"/>
      <c r="N4" s="227" t="s">
        <v>25</v>
      </c>
      <c r="O4" s="233">
        <v>1</v>
      </c>
      <c r="P4" s="227" t="s">
        <v>26</v>
      </c>
      <c r="Q4" s="227" t="s">
        <v>142</v>
      </c>
      <c r="R4" s="227"/>
      <c r="S4" s="227" t="s">
        <v>26</v>
      </c>
      <c r="T4" s="233"/>
    </row>
    <row r="5" spans="1:20" ht="24" customHeight="1">
      <c r="A5" s="229" t="s">
        <v>139</v>
      </c>
      <c r="B5" s="229" t="s">
        <v>143</v>
      </c>
      <c r="C5" s="229" t="s">
        <v>144</v>
      </c>
      <c r="D5" s="229">
        <v>406</v>
      </c>
      <c r="E5" s="230">
        <v>45</v>
      </c>
      <c r="F5" s="230">
        <v>84</v>
      </c>
      <c r="G5" s="230">
        <v>81</v>
      </c>
      <c r="H5" s="230">
        <v>210</v>
      </c>
      <c r="I5" s="230">
        <v>82.04</v>
      </c>
      <c r="J5" s="227"/>
      <c r="K5" s="227"/>
      <c r="L5" s="227"/>
      <c r="M5" s="227"/>
      <c r="N5" s="227" t="s">
        <v>25</v>
      </c>
      <c r="O5" s="233">
        <v>2</v>
      </c>
      <c r="P5" s="227" t="s">
        <v>26</v>
      </c>
      <c r="Q5" s="227" t="s">
        <v>142</v>
      </c>
      <c r="R5" s="227"/>
      <c r="S5" s="227" t="s">
        <v>26</v>
      </c>
      <c r="T5" s="233"/>
    </row>
    <row r="6" spans="1:20" ht="24" customHeight="1">
      <c r="A6" s="229" t="s">
        <v>139</v>
      </c>
      <c r="B6" s="229" t="s">
        <v>145</v>
      </c>
      <c r="C6" s="229" t="s">
        <v>146</v>
      </c>
      <c r="D6" s="229">
        <v>396</v>
      </c>
      <c r="E6" s="230">
        <v>39.5</v>
      </c>
      <c r="F6" s="230">
        <v>86</v>
      </c>
      <c r="G6" s="230">
        <v>83.52000000000001</v>
      </c>
      <c r="H6" s="230">
        <v>209.02</v>
      </c>
      <c r="I6" s="230">
        <v>80.52</v>
      </c>
      <c r="J6" s="227"/>
      <c r="K6" s="227"/>
      <c r="L6" s="227"/>
      <c r="M6" s="227"/>
      <c r="N6" s="227" t="s">
        <v>25</v>
      </c>
      <c r="O6" s="233">
        <v>3</v>
      </c>
      <c r="P6" s="227" t="s">
        <v>26</v>
      </c>
      <c r="Q6" s="227" t="s">
        <v>142</v>
      </c>
      <c r="R6" s="227"/>
      <c r="S6" s="227" t="s">
        <v>26</v>
      </c>
      <c r="T6" s="233"/>
    </row>
    <row r="7" spans="1:20" ht="24" customHeight="1">
      <c r="A7" s="229" t="s">
        <v>139</v>
      </c>
      <c r="B7" s="229" t="s">
        <v>147</v>
      </c>
      <c r="C7" s="229" t="s">
        <v>148</v>
      </c>
      <c r="D7" s="229">
        <v>388</v>
      </c>
      <c r="E7" s="230">
        <v>44</v>
      </c>
      <c r="F7" s="230">
        <v>88</v>
      </c>
      <c r="G7" s="230">
        <v>85.56</v>
      </c>
      <c r="H7" s="230">
        <v>217.56</v>
      </c>
      <c r="I7" s="230">
        <v>80.4272</v>
      </c>
      <c r="J7" s="227"/>
      <c r="K7" s="227"/>
      <c r="L7" s="227"/>
      <c r="M7" s="227"/>
      <c r="N7" s="227" t="s">
        <v>25</v>
      </c>
      <c r="O7" s="233">
        <v>4</v>
      </c>
      <c r="P7" s="227" t="s">
        <v>26</v>
      </c>
      <c r="Q7" s="227" t="s">
        <v>142</v>
      </c>
      <c r="R7" s="227"/>
      <c r="S7" s="227" t="s">
        <v>26</v>
      </c>
      <c r="T7" s="233"/>
    </row>
    <row r="8" spans="1:20" ht="24" customHeight="1">
      <c r="A8" s="229" t="s">
        <v>139</v>
      </c>
      <c r="B8" s="229" t="s">
        <v>149</v>
      </c>
      <c r="C8" s="229" t="s">
        <v>150</v>
      </c>
      <c r="D8" s="229">
        <v>379</v>
      </c>
      <c r="E8" s="230">
        <v>44.5</v>
      </c>
      <c r="F8" s="230">
        <v>92</v>
      </c>
      <c r="G8" s="230">
        <v>88.88</v>
      </c>
      <c r="H8" s="230">
        <v>225.38</v>
      </c>
      <c r="I8" s="230">
        <v>80.1056</v>
      </c>
      <c r="J8" s="227"/>
      <c r="K8" s="227"/>
      <c r="L8" s="227"/>
      <c r="M8" s="227"/>
      <c r="N8" s="227" t="s">
        <v>25</v>
      </c>
      <c r="O8" s="233">
        <v>5</v>
      </c>
      <c r="P8" s="227" t="s">
        <v>26</v>
      </c>
      <c r="Q8" s="227" t="s">
        <v>142</v>
      </c>
      <c r="R8" s="227"/>
      <c r="S8" s="227" t="s">
        <v>26</v>
      </c>
      <c r="T8" s="233"/>
    </row>
    <row r="9" spans="1:20" ht="24" customHeight="1">
      <c r="A9" s="229" t="s">
        <v>139</v>
      </c>
      <c r="B9" s="229" t="s">
        <v>151</v>
      </c>
      <c r="C9" s="229" t="s">
        <v>152</v>
      </c>
      <c r="D9" s="229">
        <v>381</v>
      </c>
      <c r="E9" s="230">
        <v>43.5</v>
      </c>
      <c r="F9" s="230">
        <v>92</v>
      </c>
      <c r="G9" s="230">
        <v>84.04</v>
      </c>
      <c r="H9" s="230">
        <v>219.54</v>
      </c>
      <c r="I9" s="230">
        <v>79.6848</v>
      </c>
      <c r="J9" s="227"/>
      <c r="K9" s="227"/>
      <c r="L9" s="227"/>
      <c r="M9" s="227"/>
      <c r="N9" s="227" t="s">
        <v>25</v>
      </c>
      <c r="O9" s="233">
        <v>6</v>
      </c>
      <c r="P9" s="227" t="s">
        <v>26</v>
      </c>
      <c r="Q9" s="227" t="s">
        <v>142</v>
      </c>
      <c r="R9" s="227"/>
      <c r="S9" s="227" t="s">
        <v>26</v>
      </c>
      <c r="T9" s="233"/>
    </row>
    <row r="10" spans="1:20" ht="24" customHeight="1">
      <c r="A10" s="229" t="s">
        <v>139</v>
      </c>
      <c r="B10" s="229" t="s">
        <v>153</v>
      </c>
      <c r="C10" s="229" t="s">
        <v>154</v>
      </c>
      <c r="D10" s="229">
        <v>383</v>
      </c>
      <c r="E10" s="230">
        <v>43.5</v>
      </c>
      <c r="F10" s="230">
        <v>90</v>
      </c>
      <c r="G10" s="230">
        <v>82.64</v>
      </c>
      <c r="H10" s="230">
        <v>216.14</v>
      </c>
      <c r="I10" s="230">
        <v>79.55679999999998</v>
      </c>
      <c r="J10" s="227"/>
      <c r="K10" s="227"/>
      <c r="L10" s="227"/>
      <c r="M10" s="227"/>
      <c r="N10" s="227" t="s">
        <v>25</v>
      </c>
      <c r="O10" s="233">
        <v>7</v>
      </c>
      <c r="P10" s="227" t="s">
        <v>26</v>
      </c>
      <c r="Q10" s="227" t="s">
        <v>142</v>
      </c>
      <c r="R10" s="227"/>
      <c r="S10" s="227" t="s">
        <v>26</v>
      </c>
      <c r="T10" s="233"/>
    </row>
    <row r="11" spans="1:20" ht="24" customHeight="1">
      <c r="A11" s="229" t="s">
        <v>139</v>
      </c>
      <c r="B11" s="229" t="s">
        <v>155</v>
      </c>
      <c r="C11" s="229" t="s">
        <v>156</v>
      </c>
      <c r="D11" s="229">
        <v>386</v>
      </c>
      <c r="E11" s="230">
        <v>46</v>
      </c>
      <c r="F11" s="230">
        <v>78</v>
      </c>
      <c r="G11" s="230">
        <v>79.44</v>
      </c>
      <c r="H11" s="230">
        <v>203.44</v>
      </c>
      <c r="I11" s="230">
        <v>78.4528</v>
      </c>
      <c r="J11" s="227" t="s">
        <v>157</v>
      </c>
      <c r="K11" s="227">
        <v>80</v>
      </c>
      <c r="L11" s="227" t="s">
        <v>158</v>
      </c>
      <c r="M11" s="227">
        <v>80</v>
      </c>
      <c r="N11" s="227" t="s">
        <v>25</v>
      </c>
      <c r="O11" s="233">
        <v>8</v>
      </c>
      <c r="P11" s="227" t="s">
        <v>28</v>
      </c>
      <c r="Q11" s="227"/>
      <c r="R11" s="227" t="s">
        <v>159</v>
      </c>
      <c r="S11" s="227" t="s">
        <v>26</v>
      </c>
      <c r="T11" s="233"/>
    </row>
    <row r="12" spans="1:20" ht="24" customHeight="1">
      <c r="A12" s="229" t="s">
        <v>139</v>
      </c>
      <c r="B12" s="229" t="s">
        <v>160</v>
      </c>
      <c r="C12" s="229" t="s">
        <v>161</v>
      </c>
      <c r="D12" s="229">
        <v>375</v>
      </c>
      <c r="E12" s="230">
        <v>39.5</v>
      </c>
      <c r="F12" s="230">
        <v>84</v>
      </c>
      <c r="G12" s="230">
        <v>86.91999999999999</v>
      </c>
      <c r="H12" s="230">
        <v>210.42</v>
      </c>
      <c r="I12" s="230">
        <v>77.7504</v>
      </c>
      <c r="J12" s="227"/>
      <c r="K12" s="227"/>
      <c r="L12" s="227"/>
      <c r="M12" s="227"/>
      <c r="N12" s="227" t="s">
        <v>25</v>
      </c>
      <c r="O12" s="233">
        <v>9</v>
      </c>
      <c r="P12" s="227" t="s">
        <v>26</v>
      </c>
      <c r="Q12" s="227" t="s">
        <v>142</v>
      </c>
      <c r="R12" s="227"/>
      <c r="S12" s="227" t="s">
        <v>26</v>
      </c>
      <c r="T12" s="233" t="s">
        <v>41</v>
      </c>
    </row>
    <row r="13" spans="1:20" ht="24" customHeight="1">
      <c r="A13" s="229" t="s">
        <v>139</v>
      </c>
      <c r="B13" s="229" t="s">
        <v>162</v>
      </c>
      <c r="C13" s="229" t="s">
        <v>163</v>
      </c>
      <c r="D13" s="229">
        <v>382</v>
      </c>
      <c r="E13" s="230">
        <v>41.5</v>
      </c>
      <c r="F13" s="230">
        <v>80</v>
      </c>
      <c r="G13" s="230">
        <v>75.03999999999999</v>
      </c>
      <c r="H13" s="230">
        <v>196.54</v>
      </c>
      <c r="I13" s="230">
        <v>77.0648</v>
      </c>
      <c r="J13" s="227"/>
      <c r="K13" s="227"/>
      <c r="L13" s="227"/>
      <c r="M13" s="227"/>
      <c r="N13" s="227" t="s">
        <v>25</v>
      </c>
      <c r="O13" s="233">
        <v>10</v>
      </c>
      <c r="P13" s="227" t="s">
        <v>28</v>
      </c>
      <c r="Q13" s="227"/>
      <c r="R13" s="227" t="s">
        <v>46</v>
      </c>
      <c r="S13" s="227" t="s">
        <v>26</v>
      </c>
      <c r="T13" s="233"/>
    </row>
    <row r="14" spans="1:20" ht="24" customHeight="1">
      <c r="A14" s="229" t="s">
        <v>139</v>
      </c>
      <c r="B14" s="229" t="s">
        <v>164</v>
      </c>
      <c r="C14" s="229" t="s">
        <v>165</v>
      </c>
      <c r="D14" s="229">
        <v>372</v>
      </c>
      <c r="E14" s="230">
        <v>39.5</v>
      </c>
      <c r="F14" s="230">
        <v>90</v>
      </c>
      <c r="G14" s="230">
        <v>77.72</v>
      </c>
      <c r="H14" s="230">
        <v>207.22</v>
      </c>
      <c r="I14" s="230">
        <v>76.9464</v>
      </c>
      <c r="J14" s="227"/>
      <c r="K14" s="227"/>
      <c r="L14" s="227"/>
      <c r="M14" s="227"/>
      <c r="N14" s="227" t="s">
        <v>25</v>
      </c>
      <c r="O14" s="233">
        <v>11</v>
      </c>
      <c r="P14" s="227" t="s">
        <v>28</v>
      </c>
      <c r="Q14" s="227"/>
      <c r="R14" s="227" t="s">
        <v>46</v>
      </c>
      <c r="S14" s="227" t="s">
        <v>26</v>
      </c>
      <c r="T14" s="233"/>
    </row>
    <row r="15" spans="1:20" ht="24" customHeight="1">
      <c r="A15" s="229" t="s">
        <v>139</v>
      </c>
      <c r="B15" s="229" t="s">
        <v>166</v>
      </c>
      <c r="C15" s="229" t="s">
        <v>167</v>
      </c>
      <c r="D15" s="229">
        <v>365</v>
      </c>
      <c r="E15" s="230">
        <v>32.5</v>
      </c>
      <c r="F15" s="230">
        <v>87</v>
      </c>
      <c r="G15" s="230">
        <v>77.12</v>
      </c>
      <c r="H15" s="230">
        <v>196.62</v>
      </c>
      <c r="I15" s="230">
        <v>74.69439999999999</v>
      </c>
      <c r="J15" s="227"/>
      <c r="K15" s="227"/>
      <c r="L15" s="227"/>
      <c r="M15" s="227"/>
      <c r="N15" s="227" t="s">
        <v>25</v>
      </c>
      <c r="O15" s="233">
        <v>12</v>
      </c>
      <c r="P15" s="227" t="s">
        <v>28</v>
      </c>
      <c r="Q15" s="227"/>
      <c r="R15" s="227" t="s">
        <v>46</v>
      </c>
      <c r="S15" s="227" t="s">
        <v>26</v>
      </c>
      <c r="T15" s="233"/>
    </row>
    <row r="16" spans="1:20" ht="24" customHeight="1">
      <c r="A16" s="229" t="s">
        <v>139</v>
      </c>
      <c r="B16" s="229" t="s">
        <v>168</v>
      </c>
      <c r="C16" s="229" t="s">
        <v>169</v>
      </c>
      <c r="D16" s="229">
        <v>362</v>
      </c>
      <c r="E16" s="230">
        <v>31</v>
      </c>
      <c r="F16" s="230">
        <v>82</v>
      </c>
      <c r="G16" s="230">
        <v>75.52000000000001</v>
      </c>
      <c r="H16" s="230">
        <v>188.52</v>
      </c>
      <c r="I16" s="230">
        <v>73.3024</v>
      </c>
      <c r="J16" s="184"/>
      <c r="K16" s="184"/>
      <c r="L16" s="184"/>
      <c r="M16" s="184"/>
      <c r="N16" s="227" t="s">
        <v>25</v>
      </c>
      <c r="O16" s="233">
        <v>13</v>
      </c>
      <c r="P16" s="227" t="s">
        <v>28</v>
      </c>
      <c r="Q16" s="227"/>
      <c r="R16" s="227" t="s">
        <v>46</v>
      </c>
      <c r="S16" s="227" t="s">
        <v>26</v>
      </c>
      <c r="T16" s="233"/>
    </row>
    <row r="17" spans="1:20" ht="24" customHeight="1">
      <c r="A17" s="229" t="s">
        <v>139</v>
      </c>
      <c r="B17" s="229" t="s">
        <v>170</v>
      </c>
      <c r="C17" s="229" t="s">
        <v>171</v>
      </c>
      <c r="D17" s="229">
        <v>371</v>
      </c>
      <c r="E17" s="230">
        <v>0</v>
      </c>
      <c r="F17" s="230">
        <v>83</v>
      </c>
      <c r="G17" s="230">
        <v>0</v>
      </c>
      <c r="H17" s="230">
        <v>83</v>
      </c>
      <c r="I17" s="230">
        <v>61.9</v>
      </c>
      <c r="J17" s="184"/>
      <c r="K17" s="184"/>
      <c r="L17" s="184"/>
      <c r="M17" s="184"/>
      <c r="N17" s="227" t="s">
        <v>25</v>
      </c>
      <c r="O17" s="233">
        <v>14</v>
      </c>
      <c r="P17" s="227" t="s">
        <v>28</v>
      </c>
      <c r="Q17" s="227"/>
      <c r="R17" s="227" t="s">
        <v>172</v>
      </c>
      <c r="S17" s="227" t="s">
        <v>26</v>
      </c>
      <c r="T17" s="233"/>
    </row>
    <row r="18" spans="1:20" ht="24" customHeight="1">
      <c r="A18" s="229" t="s">
        <v>139</v>
      </c>
      <c r="B18" s="229" t="s">
        <v>173</v>
      </c>
      <c r="C18" s="229" t="s">
        <v>174</v>
      </c>
      <c r="D18" s="229">
        <v>368</v>
      </c>
      <c r="E18" s="230"/>
      <c r="F18" s="230"/>
      <c r="G18" s="230"/>
      <c r="H18" s="230"/>
      <c r="I18" s="230"/>
      <c r="J18" s="184"/>
      <c r="K18" s="184"/>
      <c r="L18" s="184"/>
      <c r="M18" s="184"/>
      <c r="N18" s="227" t="s">
        <v>25</v>
      </c>
      <c r="O18" s="233"/>
      <c r="P18" s="227" t="s">
        <v>28</v>
      </c>
      <c r="Q18" s="227"/>
      <c r="R18" s="227" t="s">
        <v>172</v>
      </c>
      <c r="S18" s="227" t="s">
        <v>26</v>
      </c>
      <c r="T18" s="233"/>
    </row>
    <row r="19" spans="1:20" ht="24" customHeight="1">
      <c r="A19" s="229" t="s">
        <v>175</v>
      </c>
      <c r="B19" s="229" t="s">
        <v>176</v>
      </c>
      <c r="C19" s="229" t="s">
        <v>177</v>
      </c>
      <c r="D19" s="229">
        <v>421</v>
      </c>
      <c r="E19" s="230">
        <v>36</v>
      </c>
      <c r="F19" s="230">
        <v>85</v>
      </c>
      <c r="G19" s="230">
        <v>83.80000000000001</v>
      </c>
      <c r="H19" s="230">
        <v>204.8</v>
      </c>
      <c r="I19" s="230">
        <v>83.51599999999999</v>
      </c>
      <c r="J19" s="227" t="s">
        <v>157</v>
      </c>
      <c r="K19" s="227">
        <v>82</v>
      </c>
      <c r="L19" s="227" t="s">
        <v>158</v>
      </c>
      <c r="M19" s="227">
        <v>81</v>
      </c>
      <c r="N19" s="227" t="s">
        <v>25</v>
      </c>
      <c r="O19" s="233">
        <v>1</v>
      </c>
      <c r="P19" s="184" t="s">
        <v>26</v>
      </c>
      <c r="Q19" s="227" t="s">
        <v>142</v>
      </c>
      <c r="R19" s="184"/>
      <c r="S19" s="227" t="s">
        <v>26</v>
      </c>
      <c r="T19" s="233"/>
    </row>
    <row r="20" spans="1:20" ht="24" customHeight="1">
      <c r="A20" s="229" t="s">
        <v>175</v>
      </c>
      <c r="B20" s="229" t="s">
        <v>178</v>
      </c>
      <c r="C20" s="229" t="s">
        <v>179</v>
      </c>
      <c r="D20" s="229">
        <v>367</v>
      </c>
      <c r="E20" s="230">
        <v>38.5</v>
      </c>
      <c r="F20" s="230">
        <v>75</v>
      </c>
      <c r="G20" s="230">
        <v>81.32</v>
      </c>
      <c r="H20" s="230">
        <v>194.82</v>
      </c>
      <c r="I20" s="230">
        <v>74.7584</v>
      </c>
      <c r="J20" s="184"/>
      <c r="K20" s="184"/>
      <c r="L20" s="184"/>
      <c r="M20" s="184"/>
      <c r="N20" s="227" t="s">
        <v>25</v>
      </c>
      <c r="O20" s="233">
        <v>2</v>
      </c>
      <c r="P20" s="184" t="s">
        <v>26</v>
      </c>
      <c r="Q20" s="227" t="s">
        <v>142</v>
      </c>
      <c r="R20" s="184"/>
      <c r="S20" s="227" t="s">
        <v>26</v>
      </c>
      <c r="T20" s="233"/>
    </row>
    <row r="21" spans="1:20" ht="24" customHeight="1">
      <c r="A21" s="229" t="s">
        <v>175</v>
      </c>
      <c r="B21" s="229" t="s">
        <v>180</v>
      </c>
      <c r="C21" s="229" t="s">
        <v>181</v>
      </c>
      <c r="D21" s="229">
        <v>372</v>
      </c>
      <c r="E21" s="230">
        <v>40</v>
      </c>
      <c r="F21" s="230">
        <v>73</v>
      </c>
      <c r="G21" s="230">
        <v>75.72</v>
      </c>
      <c r="H21" s="230">
        <v>188.72</v>
      </c>
      <c r="I21" s="230">
        <v>74.7264</v>
      </c>
      <c r="J21" s="184"/>
      <c r="K21" s="184"/>
      <c r="L21" s="184"/>
      <c r="M21" s="184"/>
      <c r="N21" s="227" t="s">
        <v>25</v>
      </c>
      <c r="O21" s="233">
        <v>3</v>
      </c>
      <c r="P21" s="184" t="s">
        <v>26</v>
      </c>
      <c r="Q21" s="227" t="s">
        <v>142</v>
      </c>
      <c r="R21" s="227"/>
      <c r="S21" s="227" t="s">
        <v>26</v>
      </c>
      <c r="T21" s="233" t="s">
        <v>41</v>
      </c>
    </row>
  </sheetData>
  <sheetProtection/>
  <autoFilter ref="A3:T21"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8503937007874" right="0.1968503937007874" top="0.3937007874015748" bottom="0" header="0.5118110236220472" footer="0.5118110236220472"/>
  <pageSetup fitToHeight="0" fitToWidth="1" horizontalDpi="600" verticalDpi="6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90" zoomScaleNormal="90" workbookViewId="0" topLeftCell="A1">
      <selection activeCell="A13" sqref="A13:IV13"/>
    </sheetView>
  </sheetViews>
  <sheetFormatPr defaultColWidth="9.00390625" defaultRowHeight="14.25"/>
  <cols>
    <col min="1" max="1" width="15.00390625" style="54" customWidth="1"/>
    <col min="2" max="2" width="18.375" style="209" customWidth="1"/>
    <col min="3" max="3" width="9.875" style="0" customWidth="1"/>
    <col min="4" max="4" width="5.625" style="0" customWidth="1"/>
    <col min="5" max="5" width="11.50390625" style="210" customWidth="1"/>
    <col min="6" max="6" width="10.875" style="210" customWidth="1"/>
    <col min="7" max="7" width="9.75390625" style="210" customWidth="1"/>
    <col min="8" max="8" width="16.375" style="210" customWidth="1"/>
    <col min="9" max="9" width="8.50390625" style="210" customWidth="1"/>
    <col min="10" max="10" width="8.50390625" style="0" customWidth="1"/>
    <col min="11" max="11" width="8.75390625" style="0" customWidth="1"/>
    <col min="12" max="12" width="8.625" style="0" customWidth="1"/>
    <col min="13" max="13" width="8.50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9.375" style="0" customWidth="1"/>
    <col min="18" max="18" width="7.25390625" style="0" customWidth="1"/>
    <col min="19" max="19" width="5.125" style="0" customWidth="1"/>
    <col min="20" max="20" width="13.875" style="0" customWidth="1"/>
  </cols>
  <sheetData>
    <row r="1" spans="1:20" ht="30.75" customHeight="1">
      <c r="A1" s="71" t="s">
        <v>182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29" customFormat="1" ht="27.75" customHeight="1">
      <c r="A2" s="56" t="s">
        <v>1</v>
      </c>
      <c r="B2" s="211" t="s">
        <v>2</v>
      </c>
      <c r="C2" s="57" t="s">
        <v>3</v>
      </c>
      <c r="D2" s="57" t="s">
        <v>4</v>
      </c>
      <c r="E2" s="212" t="s">
        <v>5</v>
      </c>
      <c r="F2" s="212"/>
      <c r="G2" s="212"/>
      <c r="H2" s="212"/>
      <c r="I2" s="215" t="s">
        <v>6</v>
      </c>
      <c r="J2" s="57" t="s">
        <v>7</v>
      </c>
      <c r="K2" s="57" t="s">
        <v>8</v>
      </c>
      <c r="L2" s="57" t="s">
        <v>9</v>
      </c>
      <c r="M2" s="57" t="s">
        <v>10</v>
      </c>
      <c r="N2" s="57" t="s">
        <v>11</v>
      </c>
      <c r="O2" s="57" t="s">
        <v>12</v>
      </c>
      <c r="P2" s="57" t="s">
        <v>13</v>
      </c>
      <c r="Q2" s="57" t="s">
        <v>14</v>
      </c>
      <c r="R2" s="57" t="s">
        <v>15</v>
      </c>
      <c r="S2" s="57" t="s">
        <v>16</v>
      </c>
      <c r="T2" s="68" t="s">
        <v>17</v>
      </c>
    </row>
    <row r="3" spans="1:20" ht="55.5" customHeight="1">
      <c r="A3" s="56"/>
      <c r="B3" s="211"/>
      <c r="C3" s="49"/>
      <c r="D3" s="49"/>
      <c r="E3" s="213" t="s">
        <v>18</v>
      </c>
      <c r="F3" s="213" t="s">
        <v>19</v>
      </c>
      <c r="G3" s="213" t="s">
        <v>20</v>
      </c>
      <c r="H3" s="213" t="s">
        <v>21</v>
      </c>
      <c r="I3" s="216"/>
      <c r="J3" s="49"/>
      <c r="K3" s="49"/>
      <c r="L3" s="49"/>
      <c r="M3" s="49"/>
      <c r="N3" s="49"/>
      <c r="O3" s="49"/>
      <c r="P3" s="49"/>
      <c r="Q3" s="49"/>
      <c r="R3" s="49"/>
      <c r="S3" s="49"/>
      <c r="T3" s="69"/>
    </row>
    <row r="4" spans="1:20" ht="22.5" customHeight="1">
      <c r="A4" s="23" t="s">
        <v>183</v>
      </c>
      <c r="B4" s="43" t="s">
        <v>184</v>
      </c>
      <c r="C4" s="85" t="s">
        <v>185</v>
      </c>
      <c r="D4" s="137">
        <v>409</v>
      </c>
      <c r="E4" s="19">
        <v>48</v>
      </c>
      <c r="F4" s="214">
        <v>86</v>
      </c>
      <c r="G4" s="18">
        <v>85.2</v>
      </c>
      <c r="H4" s="18">
        <v>219.2</v>
      </c>
      <c r="I4" s="18">
        <v>83.564</v>
      </c>
      <c r="J4" s="23"/>
      <c r="K4" s="23"/>
      <c r="L4" s="23"/>
      <c r="M4" s="23"/>
      <c r="N4" s="49" t="s">
        <v>25</v>
      </c>
      <c r="O4" s="23">
        <v>1</v>
      </c>
      <c r="P4" s="49" t="s">
        <v>26</v>
      </c>
      <c r="Q4" s="49" t="s">
        <v>60</v>
      </c>
      <c r="R4" s="23"/>
      <c r="S4" s="49" t="s">
        <v>26</v>
      </c>
      <c r="T4" s="200"/>
    </row>
    <row r="5" spans="1:20" ht="27.75" customHeight="1">
      <c r="A5" s="23" t="s">
        <v>183</v>
      </c>
      <c r="B5" s="43" t="s">
        <v>186</v>
      </c>
      <c r="C5" s="85" t="s">
        <v>187</v>
      </c>
      <c r="D5" s="137">
        <v>412</v>
      </c>
      <c r="E5" s="19">
        <v>41.5</v>
      </c>
      <c r="F5" s="214">
        <v>82.4</v>
      </c>
      <c r="G5" s="18">
        <v>83</v>
      </c>
      <c r="H5" s="18">
        <v>206.9</v>
      </c>
      <c r="I5" s="18">
        <v>82.508</v>
      </c>
      <c r="J5" s="23" t="s">
        <v>188</v>
      </c>
      <c r="K5" s="23">
        <v>63</v>
      </c>
      <c r="L5" s="23" t="s">
        <v>189</v>
      </c>
      <c r="M5" s="23">
        <v>76</v>
      </c>
      <c r="N5" s="49" t="s">
        <v>25</v>
      </c>
      <c r="O5" s="23">
        <v>2</v>
      </c>
      <c r="P5" s="49" t="s">
        <v>26</v>
      </c>
      <c r="Q5" s="49" t="s">
        <v>60</v>
      </c>
      <c r="R5" s="23"/>
      <c r="S5" s="49" t="s">
        <v>26</v>
      </c>
      <c r="T5" s="200"/>
    </row>
    <row r="6" spans="1:20" ht="22.5" customHeight="1">
      <c r="A6" s="23" t="s">
        <v>183</v>
      </c>
      <c r="B6" s="43" t="s">
        <v>190</v>
      </c>
      <c r="C6" s="85" t="s">
        <v>191</v>
      </c>
      <c r="D6" s="137">
        <v>406</v>
      </c>
      <c r="E6" s="19">
        <v>37.25</v>
      </c>
      <c r="F6" s="214">
        <v>86</v>
      </c>
      <c r="G6" s="18">
        <v>86</v>
      </c>
      <c r="H6" s="18">
        <v>209.25</v>
      </c>
      <c r="I6" s="18">
        <v>81.94999999999999</v>
      </c>
      <c r="J6" s="23"/>
      <c r="K6" s="23"/>
      <c r="L6" s="23"/>
      <c r="M6" s="23"/>
      <c r="N6" s="49" t="s">
        <v>25</v>
      </c>
      <c r="O6" s="23">
        <v>3</v>
      </c>
      <c r="P6" s="49" t="s">
        <v>26</v>
      </c>
      <c r="Q6" s="49" t="s">
        <v>60</v>
      </c>
      <c r="R6" s="23"/>
      <c r="S6" s="49" t="s">
        <v>26</v>
      </c>
      <c r="T6" s="200"/>
    </row>
    <row r="7" spans="1:20" ht="22.5" customHeight="1">
      <c r="A7" s="23" t="s">
        <v>183</v>
      </c>
      <c r="B7" s="43" t="s">
        <v>192</v>
      </c>
      <c r="C7" s="85" t="s">
        <v>193</v>
      </c>
      <c r="D7" s="137">
        <v>392</v>
      </c>
      <c r="E7" s="19">
        <v>43.5</v>
      </c>
      <c r="F7" s="214">
        <v>89.4</v>
      </c>
      <c r="G7" s="18">
        <v>88.6</v>
      </c>
      <c r="H7" s="18">
        <v>221.5</v>
      </c>
      <c r="I7" s="18">
        <v>81.46000000000001</v>
      </c>
      <c r="J7" s="23"/>
      <c r="K7" s="23"/>
      <c r="L7" s="23"/>
      <c r="M7" s="23"/>
      <c r="N7" s="49" t="s">
        <v>25</v>
      </c>
      <c r="O7" s="23">
        <v>4</v>
      </c>
      <c r="P7" s="49" t="s">
        <v>26</v>
      </c>
      <c r="Q7" s="49" t="s">
        <v>60</v>
      </c>
      <c r="R7" s="23"/>
      <c r="S7" s="49" t="s">
        <v>26</v>
      </c>
      <c r="T7" s="200"/>
    </row>
    <row r="8" spans="1:20" ht="22.5" customHeight="1">
      <c r="A8" s="23" t="s">
        <v>183</v>
      </c>
      <c r="B8" s="43" t="s">
        <v>194</v>
      </c>
      <c r="C8" s="85" t="s">
        <v>195</v>
      </c>
      <c r="D8" s="137">
        <v>388</v>
      </c>
      <c r="E8" s="19">
        <v>44.5</v>
      </c>
      <c r="F8" s="214">
        <v>90.6</v>
      </c>
      <c r="G8" s="18">
        <v>90.2</v>
      </c>
      <c r="H8" s="18">
        <v>225.3</v>
      </c>
      <c r="I8" s="18">
        <v>81.356</v>
      </c>
      <c r="J8" s="23"/>
      <c r="K8" s="23"/>
      <c r="L8" s="23"/>
      <c r="M8" s="23"/>
      <c r="N8" s="49" t="s">
        <v>25</v>
      </c>
      <c r="O8" s="23">
        <v>5</v>
      </c>
      <c r="P8" s="49" t="s">
        <v>26</v>
      </c>
      <c r="Q8" s="49" t="s">
        <v>60</v>
      </c>
      <c r="R8" s="23"/>
      <c r="S8" s="49" t="s">
        <v>26</v>
      </c>
      <c r="T8" s="200"/>
    </row>
    <row r="9" spans="1:20" ht="22.5" customHeight="1">
      <c r="A9" s="23" t="s">
        <v>183</v>
      </c>
      <c r="B9" s="43" t="s">
        <v>196</v>
      </c>
      <c r="C9" s="85" t="s">
        <v>197</v>
      </c>
      <c r="D9" s="137">
        <v>396</v>
      </c>
      <c r="E9" s="19">
        <v>39.5</v>
      </c>
      <c r="F9" s="214">
        <v>85.2</v>
      </c>
      <c r="G9" s="18">
        <v>86.8</v>
      </c>
      <c r="H9" s="18">
        <v>211.5</v>
      </c>
      <c r="I9" s="18">
        <v>80.82</v>
      </c>
      <c r="J9" s="23"/>
      <c r="K9" s="23"/>
      <c r="L9" s="23"/>
      <c r="M9" s="23"/>
      <c r="N9" s="49" t="s">
        <v>25</v>
      </c>
      <c r="O9" s="23">
        <v>6</v>
      </c>
      <c r="P9" s="49" t="s">
        <v>26</v>
      </c>
      <c r="Q9" s="49" t="s">
        <v>60</v>
      </c>
      <c r="R9" s="23"/>
      <c r="S9" s="49" t="s">
        <v>26</v>
      </c>
      <c r="T9" s="200"/>
    </row>
    <row r="10" spans="1:20" ht="22.5" customHeight="1">
      <c r="A10" s="23" t="s">
        <v>183</v>
      </c>
      <c r="B10" s="43" t="s">
        <v>198</v>
      </c>
      <c r="C10" s="85" t="s">
        <v>199</v>
      </c>
      <c r="D10" s="137">
        <v>392</v>
      </c>
      <c r="E10" s="19">
        <v>37.5</v>
      </c>
      <c r="F10" s="214">
        <v>89</v>
      </c>
      <c r="G10" s="18">
        <v>89.1</v>
      </c>
      <c r="H10" s="18">
        <v>215.6</v>
      </c>
      <c r="I10" s="18">
        <v>80.752</v>
      </c>
      <c r="J10" s="23"/>
      <c r="K10" s="23"/>
      <c r="L10" s="23"/>
      <c r="M10" s="23"/>
      <c r="N10" s="49" t="s">
        <v>25</v>
      </c>
      <c r="O10" s="23">
        <v>7</v>
      </c>
      <c r="P10" s="49" t="s">
        <v>26</v>
      </c>
      <c r="Q10" s="49" t="s">
        <v>60</v>
      </c>
      <c r="R10" s="23"/>
      <c r="S10" s="49" t="s">
        <v>26</v>
      </c>
      <c r="T10" s="200"/>
    </row>
    <row r="11" spans="1:20" ht="22.5" customHeight="1">
      <c r="A11" s="23" t="s">
        <v>183</v>
      </c>
      <c r="B11" s="43" t="s">
        <v>200</v>
      </c>
      <c r="C11" s="85" t="s">
        <v>201</v>
      </c>
      <c r="D11" s="137">
        <v>401</v>
      </c>
      <c r="E11" s="19">
        <v>37.75</v>
      </c>
      <c r="F11" s="214">
        <v>82.6</v>
      </c>
      <c r="G11" s="18">
        <v>82.6</v>
      </c>
      <c r="H11" s="18">
        <v>202.95</v>
      </c>
      <c r="I11" s="18">
        <v>80.494</v>
      </c>
      <c r="J11" s="23"/>
      <c r="K11" s="23"/>
      <c r="L11" s="23"/>
      <c r="M11" s="23"/>
      <c r="N11" s="49" t="s">
        <v>25</v>
      </c>
      <c r="O11" s="23">
        <v>8</v>
      </c>
      <c r="P11" s="49" t="s">
        <v>26</v>
      </c>
      <c r="Q11" s="49" t="s">
        <v>60</v>
      </c>
      <c r="R11" s="23"/>
      <c r="S11" s="49" t="s">
        <v>26</v>
      </c>
      <c r="T11" s="200"/>
    </row>
    <row r="12" spans="1:20" ht="22.5" customHeight="1">
      <c r="A12" s="23" t="s">
        <v>183</v>
      </c>
      <c r="B12" s="43" t="s">
        <v>202</v>
      </c>
      <c r="C12" s="85" t="s">
        <v>203</v>
      </c>
      <c r="D12" s="137">
        <v>386</v>
      </c>
      <c r="E12" s="19">
        <v>42</v>
      </c>
      <c r="F12" s="214">
        <v>88.4</v>
      </c>
      <c r="G12" s="18">
        <v>87</v>
      </c>
      <c r="H12" s="18">
        <v>217.4</v>
      </c>
      <c r="I12" s="18">
        <v>80.128</v>
      </c>
      <c r="J12" s="23"/>
      <c r="K12" s="23"/>
      <c r="L12" s="23"/>
      <c r="M12" s="23"/>
      <c r="N12" s="49" t="s">
        <v>25</v>
      </c>
      <c r="O12" s="23">
        <v>9</v>
      </c>
      <c r="P12" s="49" t="s">
        <v>26</v>
      </c>
      <c r="Q12" s="49" t="s">
        <v>60</v>
      </c>
      <c r="R12" s="23"/>
      <c r="S12" s="49" t="s">
        <v>26</v>
      </c>
      <c r="T12" s="200"/>
    </row>
    <row r="13" spans="1:20" ht="22.5" customHeight="1">
      <c r="A13" s="23" t="s">
        <v>183</v>
      </c>
      <c r="B13" s="43" t="s">
        <v>204</v>
      </c>
      <c r="C13" s="85" t="s">
        <v>205</v>
      </c>
      <c r="D13" s="137">
        <v>383</v>
      </c>
      <c r="E13" s="19">
        <v>42</v>
      </c>
      <c r="F13" s="214">
        <v>88.2</v>
      </c>
      <c r="G13" s="18">
        <v>88.8</v>
      </c>
      <c r="H13" s="18">
        <v>219</v>
      </c>
      <c r="I13" s="18">
        <v>79.89999999999999</v>
      </c>
      <c r="J13" s="23"/>
      <c r="K13" s="23"/>
      <c r="L13" s="23"/>
      <c r="M13" s="23"/>
      <c r="N13" s="49" t="s">
        <v>25</v>
      </c>
      <c r="O13" s="23">
        <v>10</v>
      </c>
      <c r="P13" s="49" t="s">
        <v>26</v>
      </c>
      <c r="Q13" s="49" t="s">
        <v>60</v>
      </c>
      <c r="R13" s="23"/>
      <c r="S13" s="49" t="s">
        <v>26</v>
      </c>
      <c r="T13" s="201" t="s">
        <v>41</v>
      </c>
    </row>
    <row r="14" spans="1:20" ht="22.5" customHeight="1">
      <c r="A14" s="23" t="s">
        <v>183</v>
      </c>
      <c r="B14" s="43" t="s">
        <v>206</v>
      </c>
      <c r="C14" s="85" t="s">
        <v>207</v>
      </c>
      <c r="D14" s="137">
        <v>380</v>
      </c>
      <c r="E14" s="19">
        <v>41.5</v>
      </c>
      <c r="F14" s="214">
        <v>87.2</v>
      </c>
      <c r="G14" s="18">
        <v>86.8</v>
      </c>
      <c r="H14" s="18">
        <v>215.5</v>
      </c>
      <c r="I14" s="18">
        <v>79.06</v>
      </c>
      <c r="J14" s="23"/>
      <c r="K14" s="23"/>
      <c r="L14" s="23"/>
      <c r="M14" s="23"/>
      <c r="N14" s="49" t="s">
        <v>25</v>
      </c>
      <c r="O14" s="23">
        <v>11</v>
      </c>
      <c r="P14" s="49" t="s">
        <v>28</v>
      </c>
      <c r="Q14" s="23"/>
      <c r="R14" s="23" t="s">
        <v>46</v>
      </c>
      <c r="S14" s="49" t="s">
        <v>26</v>
      </c>
      <c r="T14" s="200"/>
    </row>
    <row r="15" spans="1:20" ht="22.5" customHeight="1">
      <c r="A15" s="23" t="s">
        <v>183</v>
      </c>
      <c r="B15" s="43" t="s">
        <v>208</v>
      </c>
      <c r="C15" s="85" t="s">
        <v>209</v>
      </c>
      <c r="D15" s="137">
        <v>382</v>
      </c>
      <c r="E15" s="19">
        <v>44.5</v>
      </c>
      <c r="F15" s="214">
        <v>83</v>
      </c>
      <c r="G15" s="18">
        <v>82.4</v>
      </c>
      <c r="H15" s="18">
        <v>209.9</v>
      </c>
      <c r="I15" s="18">
        <v>78.668</v>
      </c>
      <c r="J15" s="23"/>
      <c r="K15" s="23"/>
      <c r="L15" s="23"/>
      <c r="M15" s="23"/>
      <c r="N15" s="49" t="s">
        <v>25</v>
      </c>
      <c r="O15" s="23">
        <v>12</v>
      </c>
      <c r="P15" s="49" t="s">
        <v>28</v>
      </c>
      <c r="Q15" s="23"/>
      <c r="R15" s="23" t="s">
        <v>46</v>
      </c>
      <c r="S15" s="49" t="s">
        <v>26</v>
      </c>
      <c r="T15" s="200"/>
    </row>
    <row r="16" spans="1:20" ht="22.5" customHeight="1">
      <c r="A16" s="23" t="s">
        <v>183</v>
      </c>
      <c r="B16" s="43" t="s">
        <v>210</v>
      </c>
      <c r="C16" s="85" t="s">
        <v>211</v>
      </c>
      <c r="D16" s="137">
        <v>390</v>
      </c>
      <c r="E16" s="19">
        <v>37</v>
      </c>
      <c r="F16" s="214">
        <v>81.8</v>
      </c>
      <c r="G16" s="18">
        <v>81</v>
      </c>
      <c r="H16" s="18">
        <v>199.8</v>
      </c>
      <c r="I16" s="18">
        <v>78.576</v>
      </c>
      <c r="J16" s="23"/>
      <c r="K16" s="23"/>
      <c r="L16" s="23"/>
      <c r="M16" s="23"/>
      <c r="N16" s="49" t="s">
        <v>25</v>
      </c>
      <c r="O16" s="23">
        <v>13</v>
      </c>
      <c r="P16" s="49" t="s">
        <v>28</v>
      </c>
      <c r="Q16" s="23"/>
      <c r="R16" s="23" t="s">
        <v>46</v>
      </c>
      <c r="S16" s="49" t="s">
        <v>26</v>
      </c>
      <c r="T16" s="200"/>
    </row>
    <row r="17" spans="1:20" ht="22.5" customHeight="1">
      <c r="A17" s="23" t="s">
        <v>183</v>
      </c>
      <c r="B17" s="43" t="s">
        <v>212</v>
      </c>
      <c r="C17" s="85" t="s">
        <v>213</v>
      </c>
      <c r="D17" s="137">
        <v>379</v>
      </c>
      <c r="E17" s="19">
        <v>41</v>
      </c>
      <c r="F17" s="214">
        <v>86</v>
      </c>
      <c r="G17" s="18">
        <v>85.6</v>
      </c>
      <c r="H17" s="18">
        <v>212.6</v>
      </c>
      <c r="I17" s="18">
        <v>78.57199999999999</v>
      </c>
      <c r="J17" s="23"/>
      <c r="K17" s="23"/>
      <c r="L17" s="23"/>
      <c r="M17" s="23"/>
      <c r="N17" s="49" t="s">
        <v>25</v>
      </c>
      <c r="O17" s="23">
        <v>14</v>
      </c>
      <c r="P17" s="49" t="s">
        <v>28</v>
      </c>
      <c r="Q17" s="23"/>
      <c r="R17" s="23" t="s">
        <v>46</v>
      </c>
      <c r="S17" s="49" t="s">
        <v>26</v>
      </c>
      <c r="T17" s="200"/>
    </row>
    <row r="18" spans="1:20" ht="22.5" customHeight="1">
      <c r="A18" s="23" t="s">
        <v>183</v>
      </c>
      <c r="B18" s="43" t="s">
        <v>214</v>
      </c>
      <c r="C18" s="85" t="s">
        <v>215</v>
      </c>
      <c r="D18" s="137">
        <v>368</v>
      </c>
      <c r="E18" s="19">
        <v>42</v>
      </c>
      <c r="F18" s="214">
        <v>90.4</v>
      </c>
      <c r="G18" s="18">
        <v>90.8</v>
      </c>
      <c r="H18" s="18">
        <v>223.2</v>
      </c>
      <c r="I18" s="18">
        <v>78.304</v>
      </c>
      <c r="J18" s="23"/>
      <c r="K18" s="23"/>
      <c r="L18" s="23"/>
      <c r="M18" s="23"/>
      <c r="N18" s="49" t="s">
        <v>25</v>
      </c>
      <c r="O18" s="23">
        <v>15</v>
      </c>
      <c r="P18" s="49" t="s">
        <v>28</v>
      </c>
      <c r="Q18" s="23"/>
      <c r="R18" s="23" t="s">
        <v>46</v>
      </c>
      <c r="S18" s="49" t="s">
        <v>26</v>
      </c>
      <c r="T18" s="200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90" zoomScaleNormal="90" workbookViewId="0" topLeftCell="A1">
      <pane ySplit="3" topLeftCell="A4" activePane="bottomLeft" state="frozen"/>
      <selection pane="bottomLeft" activeCell="A10" sqref="A10:IV13"/>
    </sheetView>
  </sheetViews>
  <sheetFormatPr defaultColWidth="9.00390625" defaultRowHeight="14.25"/>
  <cols>
    <col min="1" max="1" width="13.75390625" style="54" customWidth="1"/>
    <col min="2" max="2" width="16.875" style="0" customWidth="1"/>
    <col min="3" max="3" width="7.625" style="0" customWidth="1"/>
    <col min="4" max="4" width="5.625" style="0" customWidth="1"/>
    <col min="5" max="5" width="10.375" style="0" customWidth="1"/>
    <col min="6" max="6" width="10.875" style="0" customWidth="1"/>
    <col min="7" max="7" width="9.75390625" style="31" customWidth="1"/>
    <col min="8" max="8" width="11.625" style="31" customWidth="1"/>
    <col min="9" max="9" width="8.00390625" style="0" customWidth="1"/>
    <col min="10" max="10" width="8.50390625" style="0" customWidth="1"/>
    <col min="11" max="11" width="7.125" style="0" customWidth="1"/>
    <col min="12" max="12" width="8.875" style="0" customWidth="1"/>
    <col min="13" max="13" width="5.75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12.50390625" style="0" customWidth="1"/>
    <col min="18" max="18" width="10.125" style="0" customWidth="1"/>
    <col min="19" max="19" width="5.125" style="0" customWidth="1"/>
    <col min="20" max="20" width="13.625" style="0" customWidth="1"/>
  </cols>
  <sheetData>
    <row r="1" spans="1:20" ht="30.75" customHeight="1">
      <c r="A1" s="71" t="s">
        <v>68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29" customFormat="1" ht="27.75" customHeight="1">
      <c r="A2" s="56" t="s">
        <v>1</v>
      </c>
      <c r="B2" s="57" t="s">
        <v>2</v>
      </c>
      <c r="C2" s="57" t="s">
        <v>3</v>
      </c>
      <c r="D2" s="57" t="s">
        <v>4</v>
      </c>
      <c r="E2" s="34" t="s">
        <v>5</v>
      </c>
      <c r="F2" s="34"/>
      <c r="G2" s="58"/>
      <c r="H2" s="58"/>
      <c r="I2" s="64" t="s">
        <v>6</v>
      </c>
      <c r="J2" s="57" t="s">
        <v>7</v>
      </c>
      <c r="K2" s="57" t="s">
        <v>8</v>
      </c>
      <c r="L2" s="57" t="s">
        <v>9</v>
      </c>
      <c r="M2" s="57" t="s">
        <v>10</v>
      </c>
      <c r="N2" s="57" t="s">
        <v>11</v>
      </c>
      <c r="O2" s="57" t="s">
        <v>12</v>
      </c>
      <c r="P2" s="57" t="s">
        <v>13</v>
      </c>
      <c r="Q2" s="57" t="s">
        <v>14</v>
      </c>
      <c r="R2" s="57" t="s">
        <v>15</v>
      </c>
      <c r="S2" s="57" t="s">
        <v>16</v>
      </c>
      <c r="T2" s="207" t="s">
        <v>17</v>
      </c>
    </row>
    <row r="3" spans="1:20" ht="84" customHeight="1">
      <c r="A3" s="59"/>
      <c r="B3" s="49"/>
      <c r="C3" s="49"/>
      <c r="D3" s="49"/>
      <c r="E3" s="10" t="s">
        <v>18</v>
      </c>
      <c r="F3" s="10" t="s">
        <v>19</v>
      </c>
      <c r="G3" s="10" t="s">
        <v>20</v>
      </c>
      <c r="H3" s="10" t="s">
        <v>21</v>
      </c>
      <c r="I3" s="65"/>
      <c r="J3" s="49"/>
      <c r="K3" s="49"/>
      <c r="L3" s="49"/>
      <c r="M3" s="49"/>
      <c r="N3" s="49"/>
      <c r="O3" s="49"/>
      <c r="P3" s="49"/>
      <c r="Q3" s="49"/>
      <c r="R3" s="49"/>
      <c r="S3" s="49"/>
      <c r="T3" s="69"/>
    </row>
    <row r="4" spans="1:20" s="187" customFormat="1" ht="19.5" customHeight="1">
      <c r="A4" s="40" t="s">
        <v>216</v>
      </c>
      <c r="B4" s="41" t="s">
        <v>217</v>
      </c>
      <c r="C4" s="41" t="s">
        <v>218</v>
      </c>
      <c r="D4" s="41">
        <v>394</v>
      </c>
      <c r="E4" s="202">
        <v>39</v>
      </c>
      <c r="F4" s="203">
        <v>88.2</v>
      </c>
      <c r="G4" s="102">
        <v>89.4</v>
      </c>
      <c r="H4" s="102">
        <f aca="true" t="shared" si="0" ref="H4:H32">E4+F4+G4</f>
        <v>216.60000000000002</v>
      </c>
      <c r="I4" s="205">
        <f aca="true" t="shared" si="1" ref="I4:I32">D4/5*0.7+H4/2.5*0.3</f>
        <v>81.152</v>
      </c>
      <c r="J4" s="49"/>
      <c r="K4" s="49"/>
      <c r="L4" s="49"/>
      <c r="M4" s="49"/>
      <c r="N4" s="49" t="s">
        <v>25</v>
      </c>
      <c r="O4" s="206">
        <v>1</v>
      </c>
      <c r="P4" s="49" t="s">
        <v>26</v>
      </c>
      <c r="Q4" s="49" t="s">
        <v>27</v>
      </c>
      <c r="R4" s="49"/>
      <c r="S4" s="49" t="s">
        <v>28</v>
      </c>
      <c r="T4" s="69"/>
    </row>
    <row r="5" spans="1:20" s="187" customFormat="1" ht="19.5" customHeight="1">
      <c r="A5" s="40" t="s">
        <v>216</v>
      </c>
      <c r="B5" s="41" t="s">
        <v>219</v>
      </c>
      <c r="C5" s="40" t="s">
        <v>220</v>
      </c>
      <c r="D5" s="41">
        <v>383</v>
      </c>
      <c r="E5" s="202">
        <v>43.75</v>
      </c>
      <c r="F5" s="203">
        <v>91.8</v>
      </c>
      <c r="G5" s="102">
        <v>92.6</v>
      </c>
      <c r="H5" s="102">
        <f t="shared" si="0"/>
        <v>228.15</v>
      </c>
      <c r="I5" s="205">
        <f t="shared" si="1"/>
        <v>80.99799999999999</v>
      </c>
      <c r="J5" s="49"/>
      <c r="K5" s="49"/>
      <c r="L5" s="49"/>
      <c r="M5" s="49"/>
      <c r="N5" s="49" t="s">
        <v>25</v>
      </c>
      <c r="O5" s="206">
        <v>2</v>
      </c>
      <c r="P5" s="49" t="s">
        <v>28</v>
      </c>
      <c r="Q5" s="49"/>
      <c r="R5" s="49" t="s">
        <v>63</v>
      </c>
      <c r="S5" s="49" t="s">
        <v>28</v>
      </c>
      <c r="T5" s="69"/>
    </row>
    <row r="6" spans="1:20" s="187" customFormat="1" ht="19.5" customHeight="1">
      <c r="A6" s="40" t="s">
        <v>216</v>
      </c>
      <c r="B6" s="256" t="s">
        <v>221</v>
      </c>
      <c r="C6" s="41" t="s">
        <v>222</v>
      </c>
      <c r="D6" s="41">
        <v>383</v>
      </c>
      <c r="E6" s="202">
        <v>41.5</v>
      </c>
      <c r="F6" s="203">
        <v>89.8</v>
      </c>
      <c r="G6" s="102">
        <v>91</v>
      </c>
      <c r="H6" s="102">
        <f t="shared" si="0"/>
        <v>222.3</v>
      </c>
      <c r="I6" s="205">
        <f t="shared" si="1"/>
        <v>80.29599999999999</v>
      </c>
      <c r="J6" s="49"/>
      <c r="K6" s="49"/>
      <c r="L6" s="49"/>
      <c r="M6" s="49"/>
      <c r="N6" s="49" t="s">
        <v>25</v>
      </c>
      <c r="O6" s="206">
        <v>3</v>
      </c>
      <c r="P6" s="49" t="s">
        <v>26</v>
      </c>
      <c r="Q6" s="49" t="s">
        <v>27</v>
      </c>
      <c r="R6" s="12"/>
      <c r="S6" s="49" t="s">
        <v>28</v>
      </c>
      <c r="T6" s="69"/>
    </row>
    <row r="7" spans="1:20" s="187" customFormat="1" ht="19.5" customHeight="1">
      <c r="A7" s="40" t="s">
        <v>216</v>
      </c>
      <c r="B7" s="41" t="s">
        <v>223</v>
      </c>
      <c r="C7" s="41" t="s">
        <v>224</v>
      </c>
      <c r="D7" s="41">
        <v>390</v>
      </c>
      <c r="E7" s="202">
        <v>41.75</v>
      </c>
      <c r="F7" s="203">
        <v>85.2</v>
      </c>
      <c r="G7" s="102">
        <v>83.2</v>
      </c>
      <c r="H7" s="102">
        <f t="shared" si="0"/>
        <v>210.15</v>
      </c>
      <c r="I7" s="205">
        <f t="shared" si="1"/>
        <v>79.818</v>
      </c>
      <c r="J7" s="49"/>
      <c r="K7" s="49"/>
      <c r="L7" s="49"/>
      <c r="M7" s="49"/>
      <c r="N7" s="49" t="s">
        <v>25</v>
      </c>
      <c r="O7" s="206">
        <v>4</v>
      </c>
      <c r="P7" s="49" t="s">
        <v>26</v>
      </c>
      <c r="Q7" s="49" t="s">
        <v>27</v>
      </c>
      <c r="R7" s="12"/>
      <c r="S7" s="49" t="s">
        <v>28</v>
      </c>
      <c r="T7" s="69"/>
    </row>
    <row r="8" spans="1:20" s="187" customFormat="1" ht="19.5" customHeight="1">
      <c r="A8" s="41" t="s">
        <v>216</v>
      </c>
      <c r="B8" s="256" t="s">
        <v>225</v>
      </c>
      <c r="C8" s="41" t="s">
        <v>226</v>
      </c>
      <c r="D8" s="41">
        <v>383</v>
      </c>
      <c r="E8" s="202">
        <v>36.25</v>
      </c>
      <c r="F8" s="203">
        <v>92.4</v>
      </c>
      <c r="G8" s="102">
        <v>89.2</v>
      </c>
      <c r="H8" s="102">
        <f t="shared" si="0"/>
        <v>217.85000000000002</v>
      </c>
      <c r="I8" s="205">
        <f t="shared" si="1"/>
        <v>79.762</v>
      </c>
      <c r="J8" s="49"/>
      <c r="K8" s="49"/>
      <c r="L8" s="49"/>
      <c r="M8" s="49"/>
      <c r="N8" s="49" t="s">
        <v>25</v>
      </c>
      <c r="O8" s="206">
        <v>5</v>
      </c>
      <c r="P8" s="49" t="s">
        <v>26</v>
      </c>
      <c r="Q8" s="49" t="s">
        <v>27</v>
      </c>
      <c r="R8" s="208"/>
      <c r="S8" s="49" t="s">
        <v>28</v>
      </c>
      <c r="T8" s="69"/>
    </row>
    <row r="9" spans="1:20" s="187" customFormat="1" ht="24.75" customHeight="1">
      <c r="A9" s="40" t="s">
        <v>216</v>
      </c>
      <c r="B9" s="41" t="s">
        <v>227</v>
      </c>
      <c r="C9" s="40" t="s">
        <v>228</v>
      </c>
      <c r="D9" s="41">
        <v>375</v>
      </c>
      <c r="E9" s="202">
        <v>38.5</v>
      </c>
      <c r="F9" s="203">
        <v>87.8</v>
      </c>
      <c r="G9" s="102">
        <v>94</v>
      </c>
      <c r="H9" s="102">
        <f t="shared" si="0"/>
        <v>220.3</v>
      </c>
      <c r="I9" s="205">
        <f t="shared" si="1"/>
        <v>78.936</v>
      </c>
      <c r="J9" s="49"/>
      <c r="K9" s="49"/>
      <c r="L9" s="49"/>
      <c r="M9" s="49"/>
      <c r="N9" s="49" t="s">
        <v>25</v>
      </c>
      <c r="O9" s="206">
        <v>6</v>
      </c>
      <c r="P9" s="49" t="s">
        <v>28</v>
      </c>
      <c r="Q9" s="49"/>
      <c r="R9" s="49" t="s">
        <v>229</v>
      </c>
      <c r="S9" s="49" t="s">
        <v>28</v>
      </c>
      <c r="T9" s="69"/>
    </row>
    <row r="10" spans="1:20" ht="19.5" customHeight="1">
      <c r="A10" s="41" t="s">
        <v>216</v>
      </c>
      <c r="B10" s="41" t="s">
        <v>230</v>
      </c>
      <c r="C10" s="41" t="s">
        <v>231</v>
      </c>
      <c r="D10" s="41">
        <v>369</v>
      </c>
      <c r="E10" s="202">
        <v>44</v>
      </c>
      <c r="F10" s="203">
        <v>90</v>
      </c>
      <c r="G10" s="102">
        <v>91.4</v>
      </c>
      <c r="H10" s="102">
        <f t="shared" si="0"/>
        <v>225.4</v>
      </c>
      <c r="I10" s="205">
        <f t="shared" si="1"/>
        <v>78.708</v>
      </c>
      <c r="J10" s="49"/>
      <c r="K10" s="49"/>
      <c r="L10" s="49"/>
      <c r="M10" s="49"/>
      <c r="N10" s="49" t="s">
        <v>25</v>
      </c>
      <c r="O10" s="206">
        <v>7</v>
      </c>
      <c r="P10" s="49" t="s">
        <v>26</v>
      </c>
      <c r="Q10" s="49" t="s">
        <v>27</v>
      </c>
      <c r="R10" s="49"/>
      <c r="S10" s="49" t="s">
        <v>28</v>
      </c>
      <c r="T10" s="69" t="s">
        <v>41</v>
      </c>
    </row>
    <row r="11" spans="1:20" ht="19.5" customHeight="1">
      <c r="A11" s="41" t="s">
        <v>216</v>
      </c>
      <c r="B11" s="41" t="s">
        <v>232</v>
      </c>
      <c r="C11" s="41" t="s">
        <v>233</v>
      </c>
      <c r="D11" s="41">
        <v>371</v>
      </c>
      <c r="E11" s="202">
        <v>42</v>
      </c>
      <c r="F11" s="203">
        <v>89</v>
      </c>
      <c r="G11" s="102">
        <v>90.2</v>
      </c>
      <c r="H11" s="102">
        <f t="shared" si="0"/>
        <v>221.2</v>
      </c>
      <c r="I11" s="205">
        <f t="shared" si="1"/>
        <v>78.484</v>
      </c>
      <c r="J11" s="49"/>
      <c r="K11" s="49"/>
      <c r="L11" s="49"/>
      <c r="M11" s="49"/>
      <c r="N11" s="49" t="s">
        <v>25</v>
      </c>
      <c r="O11" s="206">
        <v>8</v>
      </c>
      <c r="P11" s="49" t="s">
        <v>26</v>
      </c>
      <c r="Q11" s="49" t="s">
        <v>27</v>
      </c>
      <c r="R11" s="49"/>
      <c r="S11" s="49" t="s">
        <v>28</v>
      </c>
      <c r="T11" s="69" t="s">
        <v>41</v>
      </c>
    </row>
    <row r="12" spans="1:20" ht="19.5" customHeight="1">
      <c r="A12" s="41" t="s">
        <v>216</v>
      </c>
      <c r="B12" s="41" t="s">
        <v>234</v>
      </c>
      <c r="C12" s="41" t="s">
        <v>235</v>
      </c>
      <c r="D12" s="41">
        <v>383</v>
      </c>
      <c r="E12" s="202">
        <v>43.25</v>
      </c>
      <c r="F12" s="203">
        <v>82.4</v>
      </c>
      <c r="G12" s="102">
        <v>80.6</v>
      </c>
      <c r="H12" s="102">
        <f t="shared" si="0"/>
        <v>206.25</v>
      </c>
      <c r="I12" s="205">
        <f t="shared" si="1"/>
        <v>78.36999999999999</v>
      </c>
      <c r="J12" s="49"/>
      <c r="K12" s="49"/>
      <c r="L12" s="49"/>
      <c r="M12" s="49"/>
      <c r="N12" s="49" t="s">
        <v>25</v>
      </c>
      <c r="O12" s="206">
        <v>9</v>
      </c>
      <c r="P12" s="49" t="s">
        <v>26</v>
      </c>
      <c r="Q12" s="49" t="s">
        <v>27</v>
      </c>
      <c r="R12" s="49"/>
      <c r="S12" s="49" t="s">
        <v>28</v>
      </c>
      <c r="T12" s="69" t="s">
        <v>41</v>
      </c>
    </row>
    <row r="13" spans="1:20" ht="19.5" customHeight="1">
      <c r="A13" s="41" t="s">
        <v>216</v>
      </c>
      <c r="B13" s="41" t="s">
        <v>236</v>
      </c>
      <c r="C13" s="41" t="s">
        <v>237</v>
      </c>
      <c r="D13" s="41">
        <v>371</v>
      </c>
      <c r="E13" s="202">
        <v>40.25</v>
      </c>
      <c r="F13" s="203">
        <v>89.4</v>
      </c>
      <c r="G13" s="102">
        <v>88.8</v>
      </c>
      <c r="H13" s="102">
        <f t="shared" si="0"/>
        <v>218.45</v>
      </c>
      <c r="I13" s="205">
        <f t="shared" si="1"/>
        <v>78.154</v>
      </c>
      <c r="J13" s="49"/>
      <c r="K13" s="49"/>
      <c r="L13" s="49"/>
      <c r="M13" s="49"/>
      <c r="N13" s="49" t="s">
        <v>25</v>
      </c>
      <c r="O13" s="206">
        <v>10</v>
      </c>
      <c r="P13" s="49" t="s">
        <v>26</v>
      </c>
      <c r="Q13" s="49" t="s">
        <v>27</v>
      </c>
      <c r="R13" s="49"/>
      <c r="S13" s="49" t="s">
        <v>28</v>
      </c>
      <c r="T13" s="69" t="s">
        <v>41</v>
      </c>
    </row>
    <row r="14" spans="1:20" ht="19.5" customHeight="1">
      <c r="A14" s="41" t="s">
        <v>216</v>
      </c>
      <c r="B14" s="256" t="s">
        <v>238</v>
      </c>
      <c r="C14" s="41" t="s">
        <v>239</v>
      </c>
      <c r="D14" s="41">
        <v>363</v>
      </c>
      <c r="E14" s="202">
        <v>40.5</v>
      </c>
      <c r="F14" s="203">
        <v>93</v>
      </c>
      <c r="G14" s="102">
        <v>93.8</v>
      </c>
      <c r="H14" s="102">
        <f t="shared" si="0"/>
        <v>227.3</v>
      </c>
      <c r="I14" s="205">
        <f t="shared" si="1"/>
        <v>78.09599999999999</v>
      </c>
      <c r="J14" s="49"/>
      <c r="K14" s="49"/>
      <c r="L14" s="49"/>
      <c r="M14" s="49"/>
      <c r="N14" s="49" t="s">
        <v>25</v>
      </c>
      <c r="O14" s="206">
        <v>11</v>
      </c>
      <c r="P14" s="49" t="s">
        <v>28</v>
      </c>
      <c r="Q14" s="49"/>
      <c r="R14" s="49" t="s">
        <v>81</v>
      </c>
      <c r="S14" s="49" t="s">
        <v>28</v>
      </c>
      <c r="T14" s="69"/>
    </row>
    <row r="15" spans="1:20" ht="19.5" customHeight="1">
      <c r="A15" s="41" t="s">
        <v>216</v>
      </c>
      <c r="B15" s="41" t="s">
        <v>240</v>
      </c>
      <c r="C15" s="41" t="s">
        <v>241</v>
      </c>
      <c r="D15" s="41">
        <v>370</v>
      </c>
      <c r="E15" s="202">
        <v>38.75</v>
      </c>
      <c r="F15" s="203">
        <v>88.6</v>
      </c>
      <c r="G15" s="102">
        <v>90.2</v>
      </c>
      <c r="H15" s="102">
        <f t="shared" si="0"/>
        <v>217.55</v>
      </c>
      <c r="I15" s="205">
        <f t="shared" si="1"/>
        <v>77.906</v>
      </c>
      <c r="J15" s="49"/>
      <c r="K15" s="49"/>
      <c r="L15" s="49"/>
      <c r="M15" s="49"/>
      <c r="N15" s="49" t="s">
        <v>25</v>
      </c>
      <c r="O15" s="206">
        <v>12</v>
      </c>
      <c r="P15" s="49" t="s">
        <v>28</v>
      </c>
      <c r="Q15" s="49"/>
      <c r="R15" s="49" t="s">
        <v>81</v>
      </c>
      <c r="S15" s="49" t="s">
        <v>28</v>
      </c>
      <c r="T15" s="69"/>
    </row>
    <row r="16" spans="1:20" ht="19.5" customHeight="1">
      <c r="A16" s="41" t="s">
        <v>216</v>
      </c>
      <c r="B16" s="41" t="s">
        <v>242</v>
      </c>
      <c r="C16" s="41" t="s">
        <v>243</v>
      </c>
      <c r="D16" s="41">
        <v>385</v>
      </c>
      <c r="E16" s="202">
        <v>44.25</v>
      </c>
      <c r="F16" s="203">
        <v>75.8</v>
      </c>
      <c r="G16" s="102">
        <v>78.4</v>
      </c>
      <c r="H16" s="102">
        <f t="shared" si="0"/>
        <v>198.45</v>
      </c>
      <c r="I16" s="205">
        <f t="shared" si="1"/>
        <v>77.714</v>
      </c>
      <c r="J16" s="49"/>
      <c r="K16" s="49"/>
      <c r="L16" s="49"/>
      <c r="M16" s="49"/>
      <c r="N16" s="49" t="s">
        <v>25</v>
      </c>
      <c r="O16" s="206">
        <v>13</v>
      </c>
      <c r="P16" s="49" t="s">
        <v>28</v>
      </c>
      <c r="Q16" s="49"/>
      <c r="R16" s="49" t="s">
        <v>81</v>
      </c>
      <c r="S16" s="49" t="s">
        <v>28</v>
      </c>
      <c r="T16" s="69"/>
    </row>
    <row r="17" spans="1:20" ht="19.5" customHeight="1">
      <c r="A17" s="41" t="s">
        <v>216</v>
      </c>
      <c r="B17" s="41" t="s">
        <v>244</v>
      </c>
      <c r="C17" s="41" t="s">
        <v>245</v>
      </c>
      <c r="D17" s="41">
        <v>384</v>
      </c>
      <c r="E17" s="202">
        <v>41.75</v>
      </c>
      <c r="F17" s="203">
        <v>77.2</v>
      </c>
      <c r="G17" s="102">
        <v>78.4</v>
      </c>
      <c r="H17" s="102">
        <f t="shared" si="0"/>
        <v>197.35000000000002</v>
      </c>
      <c r="I17" s="205">
        <f t="shared" si="1"/>
        <v>77.44200000000001</v>
      </c>
      <c r="J17" s="49"/>
      <c r="K17" s="49"/>
      <c r="L17" s="49"/>
      <c r="M17" s="49"/>
      <c r="N17" s="49" t="s">
        <v>25</v>
      </c>
      <c r="O17" s="206">
        <v>14</v>
      </c>
      <c r="P17" s="49" t="s">
        <v>28</v>
      </c>
      <c r="Q17" s="49"/>
      <c r="R17" s="49" t="s">
        <v>81</v>
      </c>
      <c r="S17" s="49" t="s">
        <v>28</v>
      </c>
      <c r="T17" s="69"/>
    </row>
    <row r="18" spans="1:20" ht="19.5" customHeight="1">
      <c r="A18" s="41" t="s">
        <v>216</v>
      </c>
      <c r="B18" s="41" t="s">
        <v>246</v>
      </c>
      <c r="C18" s="41" t="s">
        <v>247</v>
      </c>
      <c r="D18" s="41">
        <v>383</v>
      </c>
      <c r="E18" s="202">
        <v>42.75</v>
      </c>
      <c r="F18" s="203">
        <v>77.6</v>
      </c>
      <c r="G18" s="102">
        <v>76.6</v>
      </c>
      <c r="H18" s="102">
        <f t="shared" si="0"/>
        <v>196.95</v>
      </c>
      <c r="I18" s="205">
        <f t="shared" si="1"/>
        <v>77.25399999999999</v>
      </c>
      <c r="J18" s="49"/>
      <c r="K18" s="49"/>
      <c r="L18" s="49"/>
      <c r="M18" s="49"/>
      <c r="N18" s="49" t="s">
        <v>25</v>
      </c>
      <c r="O18" s="206">
        <v>15</v>
      </c>
      <c r="P18" s="49" t="s">
        <v>28</v>
      </c>
      <c r="Q18" s="49"/>
      <c r="R18" s="49" t="s">
        <v>81</v>
      </c>
      <c r="S18" s="49" t="s">
        <v>28</v>
      </c>
      <c r="T18" s="69"/>
    </row>
    <row r="19" spans="1:20" ht="19.5" customHeight="1">
      <c r="A19" s="41" t="s">
        <v>216</v>
      </c>
      <c r="B19" s="256" t="s">
        <v>248</v>
      </c>
      <c r="C19" s="41" t="s">
        <v>249</v>
      </c>
      <c r="D19" s="41">
        <v>378</v>
      </c>
      <c r="E19" s="202">
        <v>35</v>
      </c>
      <c r="F19" s="203">
        <v>81.4</v>
      </c>
      <c r="G19" s="102">
        <v>85.2</v>
      </c>
      <c r="H19" s="102">
        <f t="shared" si="0"/>
        <v>201.60000000000002</v>
      </c>
      <c r="I19" s="205">
        <f t="shared" si="1"/>
        <v>77.112</v>
      </c>
      <c r="J19" s="49"/>
      <c r="K19" s="49"/>
      <c r="L19" s="49"/>
      <c r="M19" s="49"/>
      <c r="N19" s="49" t="s">
        <v>25</v>
      </c>
      <c r="O19" s="206">
        <v>16</v>
      </c>
      <c r="P19" s="49" t="s">
        <v>28</v>
      </c>
      <c r="Q19" s="49"/>
      <c r="R19" s="49" t="s">
        <v>81</v>
      </c>
      <c r="S19" s="49" t="s">
        <v>28</v>
      </c>
      <c r="T19" s="69"/>
    </row>
    <row r="20" spans="1:20" ht="19.5" customHeight="1">
      <c r="A20" s="41" t="s">
        <v>216</v>
      </c>
      <c r="B20" s="41" t="s">
        <v>250</v>
      </c>
      <c r="C20" s="41" t="s">
        <v>251</v>
      </c>
      <c r="D20" s="41">
        <v>375</v>
      </c>
      <c r="E20" s="202">
        <v>41.5</v>
      </c>
      <c r="F20" s="203">
        <v>77</v>
      </c>
      <c r="G20" s="102">
        <v>83.4</v>
      </c>
      <c r="H20" s="102">
        <f t="shared" si="0"/>
        <v>201.9</v>
      </c>
      <c r="I20" s="205">
        <f t="shared" si="1"/>
        <v>76.72800000000001</v>
      </c>
      <c r="J20" s="49"/>
      <c r="K20" s="49"/>
      <c r="L20" s="49"/>
      <c r="M20" s="49"/>
      <c r="N20" s="49" t="s">
        <v>25</v>
      </c>
      <c r="O20" s="206">
        <v>17</v>
      </c>
      <c r="P20" s="49" t="s">
        <v>28</v>
      </c>
      <c r="Q20" s="49"/>
      <c r="R20" s="49" t="s">
        <v>81</v>
      </c>
      <c r="S20" s="49" t="s">
        <v>28</v>
      </c>
      <c r="T20" s="69"/>
    </row>
    <row r="21" spans="1:20" ht="19.5" customHeight="1">
      <c r="A21" s="41" t="s">
        <v>216</v>
      </c>
      <c r="B21" s="41" t="s">
        <v>252</v>
      </c>
      <c r="C21" s="41" t="s">
        <v>253</v>
      </c>
      <c r="D21" s="41">
        <v>376</v>
      </c>
      <c r="E21" s="202">
        <v>36.75</v>
      </c>
      <c r="F21" s="203">
        <v>76.4</v>
      </c>
      <c r="G21" s="102">
        <v>79</v>
      </c>
      <c r="H21" s="102">
        <f t="shared" si="0"/>
        <v>192.15</v>
      </c>
      <c r="I21" s="205">
        <f t="shared" si="1"/>
        <v>75.69800000000001</v>
      </c>
      <c r="J21" s="49"/>
      <c r="K21" s="49"/>
      <c r="L21" s="49"/>
      <c r="M21" s="49"/>
      <c r="N21" s="49" t="s">
        <v>25</v>
      </c>
      <c r="O21" s="206">
        <v>18</v>
      </c>
      <c r="P21" s="49" t="s">
        <v>28</v>
      </c>
      <c r="Q21" s="49"/>
      <c r="R21" s="49" t="s">
        <v>81</v>
      </c>
      <c r="S21" s="49" t="s">
        <v>28</v>
      </c>
      <c r="T21" s="69"/>
    </row>
    <row r="22" spans="1:20" ht="19.5" customHeight="1">
      <c r="A22" s="41" t="s">
        <v>216</v>
      </c>
      <c r="B22" s="41" t="s">
        <v>254</v>
      </c>
      <c r="C22" s="41" t="s">
        <v>255</v>
      </c>
      <c r="D22" s="41">
        <v>379</v>
      </c>
      <c r="E22" s="202">
        <v>40.5</v>
      </c>
      <c r="F22" s="203">
        <v>70.6</v>
      </c>
      <c r="G22" s="102">
        <v>75.2</v>
      </c>
      <c r="H22" s="102">
        <f t="shared" si="0"/>
        <v>186.3</v>
      </c>
      <c r="I22" s="205">
        <f t="shared" si="1"/>
        <v>75.416</v>
      </c>
      <c r="J22" s="49"/>
      <c r="K22" s="49"/>
      <c r="L22" s="49"/>
      <c r="M22" s="49"/>
      <c r="N22" s="49" t="s">
        <v>25</v>
      </c>
      <c r="O22" s="206">
        <v>19</v>
      </c>
      <c r="P22" s="49" t="s">
        <v>28</v>
      </c>
      <c r="Q22" s="49"/>
      <c r="R22" s="49" t="s">
        <v>81</v>
      </c>
      <c r="S22" s="49" t="s">
        <v>28</v>
      </c>
      <c r="T22" s="69"/>
    </row>
    <row r="23" spans="1:20" ht="19.5" customHeight="1">
      <c r="A23" s="41" t="s">
        <v>216</v>
      </c>
      <c r="B23" s="41" t="s">
        <v>256</v>
      </c>
      <c r="C23" s="41" t="s">
        <v>257</v>
      </c>
      <c r="D23" s="41">
        <v>364</v>
      </c>
      <c r="E23" s="202">
        <v>42.25</v>
      </c>
      <c r="F23" s="203">
        <v>79.2</v>
      </c>
      <c r="G23" s="102">
        <v>81</v>
      </c>
      <c r="H23" s="102">
        <f t="shared" si="0"/>
        <v>202.45</v>
      </c>
      <c r="I23" s="205">
        <f t="shared" si="1"/>
        <v>75.25399999999999</v>
      </c>
      <c r="J23" s="49"/>
      <c r="K23" s="49"/>
      <c r="L23" s="49"/>
      <c r="M23" s="49"/>
      <c r="N23" s="49" t="s">
        <v>25</v>
      </c>
      <c r="O23" s="206">
        <v>20</v>
      </c>
      <c r="P23" s="49" t="s">
        <v>28</v>
      </c>
      <c r="Q23" s="49"/>
      <c r="R23" s="49" t="s">
        <v>81</v>
      </c>
      <c r="S23" s="49" t="s">
        <v>28</v>
      </c>
      <c r="T23" s="69"/>
    </row>
    <row r="24" spans="1:20" ht="19.5" customHeight="1">
      <c r="A24" s="41" t="s">
        <v>216</v>
      </c>
      <c r="B24" s="41" t="s">
        <v>258</v>
      </c>
      <c r="C24" s="41" t="s">
        <v>259</v>
      </c>
      <c r="D24" s="41">
        <v>367</v>
      </c>
      <c r="E24" s="202">
        <v>41.25</v>
      </c>
      <c r="F24" s="203">
        <v>77.4</v>
      </c>
      <c r="G24" s="102">
        <v>78</v>
      </c>
      <c r="H24" s="102">
        <f t="shared" si="0"/>
        <v>196.65</v>
      </c>
      <c r="I24" s="205">
        <f t="shared" si="1"/>
        <v>74.97800000000001</v>
      </c>
      <c r="J24" s="49"/>
      <c r="K24" s="49"/>
      <c r="L24" s="49"/>
      <c r="M24" s="49"/>
      <c r="N24" s="49" t="s">
        <v>25</v>
      </c>
      <c r="O24" s="206">
        <v>21</v>
      </c>
      <c r="P24" s="49" t="s">
        <v>28</v>
      </c>
      <c r="Q24" s="49"/>
      <c r="R24" s="49" t="s">
        <v>81</v>
      </c>
      <c r="S24" s="49" t="s">
        <v>28</v>
      </c>
      <c r="T24" s="69"/>
    </row>
    <row r="25" spans="1:20" ht="19.5" customHeight="1">
      <c r="A25" s="41" t="s">
        <v>216</v>
      </c>
      <c r="B25" s="41" t="s">
        <v>260</v>
      </c>
      <c r="C25" s="41" t="s">
        <v>261</v>
      </c>
      <c r="D25" s="41">
        <v>369</v>
      </c>
      <c r="E25" s="202">
        <v>38.75</v>
      </c>
      <c r="F25" s="203">
        <v>71.6</v>
      </c>
      <c r="G25" s="102">
        <v>76.2</v>
      </c>
      <c r="H25" s="102">
        <f t="shared" si="0"/>
        <v>186.55</v>
      </c>
      <c r="I25" s="205">
        <f t="shared" si="1"/>
        <v>74.04599999999999</v>
      </c>
      <c r="J25" s="49"/>
      <c r="K25" s="49"/>
      <c r="L25" s="49"/>
      <c r="M25" s="49"/>
      <c r="N25" s="49" t="s">
        <v>25</v>
      </c>
      <c r="O25" s="206">
        <v>22</v>
      </c>
      <c r="P25" s="49" t="s">
        <v>28</v>
      </c>
      <c r="Q25" s="49"/>
      <c r="R25" s="49" t="s">
        <v>81</v>
      </c>
      <c r="S25" s="49" t="s">
        <v>28</v>
      </c>
      <c r="T25" s="69"/>
    </row>
    <row r="26" spans="1:20" ht="19.5" customHeight="1">
      <c r="A26" s="41" t="s">
        <v>216</v>
      </c>
      <c r="B26" s="41" t="s">
        <v>262</v>
      </c>
      <c r="C26" s="41" t="s">
        <v>263</v>
      </c>
      <c r="D26" s="41">
        <v>363</v>
      </c>
      <c r="E26" s="202">
        <v>36.5</v>
      </c>
      <c r="F26" s="203">
        <v>78.6</v>
      </c>
      <c r="G26" s="102">
        <v>75.2</v>
      </c>
      <c r="H26" s="102">
        <f t="shared" si="0"/>
        <v>190.3</v>
      </c>
      <c r="I26" s="205">
        <f t="shared" si="1"/>
        <v>73.65599999999999</v>
      </c>
      <c r="J26" s="49"/>
      <c r="K26" s="49"/>
      <c r="L26" s="49"/>
      <c r="M26" s="49"/>
      <c r="N26" s="49" t="s">
        <v>25</v>
      </c>
      <c r="O26" s="206">
        <v>23</v>
      </c>
      <c r="P26" s="49" t="s">
        <v>28</v>
      </c>
      <c r="Q26" s="49"/>
      <c r="R26" s="49" t="s">
        <v>81</v>
      </c>
      <c r="S26" s="49" t="s">
        <v>28</v>
      </c>
      <c r="T26" s="69"/>
    </row>
    <row r="27" spans="1:20" ht="19.5" customHeight="1">
      <c r="A27" s="41" t="s">
        <v>216</v>
      </c>
      <c r="B27" s="41" t="s">
        <v>264</v>
      </c>
      <c r="C27" s="41" t="s">
        <v>265</v>
      </c>
      <c r="D27" s="41">
        <v>370</v>
      </c>
      <c r="E27" s="202">
        <v>38.75</v>
      </c>
      <c r="F27" s="203">
        <v>68</v>
      </c>
      <c r="G27" s="102">
        <v>75.2</v>
      </c>
      <c r="H27" s="102">
        <f t="shared" si="0"/>
        <v>181.95</v>
      </c>
      <c r="I27" s="205">
        <f t="shared" si="1"/>
        <v>73.634</v>
      </c>
      <c r="J27" s="49"/>
      <c r="K27" s="49"/>
      <c r="L27" s="49"/>
      <c r="M27" s="49"/>
      <c r="N27" s="49" t="s">
        <v>25</v>
      </c>
      <c r="O27" s="206">
        <v>24</v>
      </c>
      <c r="P27" s="49" t="s">
        <v>28</v>
      </c>
      <c r="Q27" s="49"/>
      <c r="R27" s="49" t="s">
        <v>81</v>
      </c>
      <c r="S27" s="49" t="s">
        <v>28</v>
      </c>
      <c r="T27" s="69"/>
    </row>
    <row r="28" spans="1:20" ht="19.5" customHeight="1">
      <c r="A28" s="41" t="s">
        <v>216</v>
      </c>
      <c r="B28" s="41" t="s">
        <v>266</v>
      </c>
      <c r="C28" s="41" t="s">
        <v>267</v>
      </c>
      <c r="D28" s="41">
        <v>361</v>
      </c>
      <c r="E28" s="202">
        <v>42.25</v>
      </c>
      <c r="F28" s="204">
        <v>74.8</v>
      </c>
      <c r="G28" s="202">
        <v>74.6</v>
      </c>
      <c r="H28" s="102">
        <f t="shared" si="0"/>
        <v>191.64999999999998</v>
      </c>
      <c r="I28" s="205">
        <f t="shared" si="1"/>
        <v>73.538</v>
      </c>
      <c r="J28" s="49"/>
      <c r="K28" s="49"/>
      <c r="L28" s="49"/>
      <c r="M28" s="49"/>
      <c r="N28" s="49" t="s">
        <v>25</v>
      </c>
      <c r="O28" s="206">
        <v>25</v>
      </c>
      <c r="P28" s="49" t="s">
        <v>28</v>
      </c>
      <c r="Q28" s="49"/>
      <c r="R28" s="49" t="s">
        <v>81</v>
      </c>
      <c r="S28" s="49" t="s">
        <v>28</v>
      </c>
      <c r="T28" s="69"/>
    </row>
    <row r="29" spans="1:20" ht="19.5" customHeight="1">
      <c r="A29" s="41" t="s">
        <v>216</v>
      </c>
      <c r="B29" s="41" t="s">
        <v>268</v>
      </c>
      <c r="C29" s="41" t="s">
        <v>269</v>
      </c>
      <c r="D29" s="41">
        <v>363</v>
      </c>
      <c r="E29" s="202">
        <v>34.5</v>
      </c>
      <c r="F29" s="203">
        <v>76.4</v>
      </c>
      <c r="G29" s="102">
        <v>77.8</v>
      </c>
      <c r="H29" s="102">
        <f t="shared" si="0"/>
        <v>188.7</v>
      </c>
      <c r="I29" s="205">
        <f t="shared" si="1"/>
        <v>73.46399999999998</v>
      </c>
      <c r="J29" s="49"/>
      <c r="K29" s="49"/>
      <c r="L29" s="49"/>
      <c r="M29" s="49"/>
      <c r="N29" s="49" t="s">
        <v>25</v>
      </c>
      <c r="O29" s="206">
        <v>26</v>
      </c>
      <c r="P29" s="49" t="s">
        <v>28</v>
      </c>
      <c r="Q29" s="49"/>
      <c r="R29" s="49" t="s">
        <v>81</v>
      </c>
      <c r="S29" s="49" t="s">
        <v>28</v>
      </c>
      <c r="T29" s="69"/>
    </row>
    <row r="30" spans="1:20" ht="30" customHeight="1">
      <c r="A30" s="41" t="s">
        <v>216</v>
      </c>
      <c r="B30" s="41" t="s">
        <v>270</v>
      </c>
      <c r="C30" s="40" t="s">
        <v>271</v>
      </c>
      <c r="D30" s="41">
        <v>350</v>
      </c>
      <c r="E30" s="202">
        <v>43.5</v>
      </c>
      <c r="F30" s="202">
        <v>89.2</v>
      </c>
      <c r="G30" s="202">
        <v>90.4</v>
      </c>
      <c r="H30" s="102">
        <f t="shared" si="0"/>
        <v>223.1</v>
      </c>
      <c r="I30" s="205">
        <f t="shared" si="1"/>
        <v>75.77199999999999</v>
      </c>
      <c r="J30" s="49" t="s">
        <v>272</v>
      </c>
      <c r="K30" s="49">
        <v>65</v>
      </c>
      <c r="L30" s="49" t="s">
        <v>273</v>
      </c>
      <c r="M30" s="49">
        <v>68</v>
      </c>
      <c r="N30" s="49" t="s">
        <v>25</v>
      </c>
      <c r="O30" s="49">
        <v>1</v>
      </c>
      <c r="P30" s="49" t="s">
        <v>26</v>
      </c>
      <c r="Q30" s="49" t="s">
        <v>27</v>
      </c>
      <c r="R30" s="49"/>
      <c r="S30" s="49" t="s">
        <v>28</v>
      </c>
      <c r="T30" s="49" t="s">
        <v>274</v>
      </c>
    </row>
    <row r="31" spans="1:20" ht="19.5" customHeight="1">
      <c r="A31" s="40" t="s">
        <v>216</v>
      </c>
      <c r="B31" s="41" t="s">
        <v>275</v>
      </c>
      <c r="C31" s="40" t="s">
        <v>276</v>
      </c>
      <c r="D31" s="41">
        <v>350</v>
      </c>
      <c r="E31" s="202">
        <v>34.25</v>
      </c>
      <c r="F31" s="202">
        <v>88.2</v>
      </c>
      <c r="G31" s="202">
        <v>88.8</v>
      </c>
      <c r="H31" s="102">
        <f t="shared" si="0"/>
        <v>211.25</v>
      </c>
      <c r="I31" s="205">
        <f t="shared" si="1"/>
        <v>74.35</v>
      </c>
      <c r="J31" s="49"/>
      <c r="K31" s="49"/>
      <c r="L31" s="49"/>
      <c r="M31" s="49"/>
      <c r="N31" s="49" t="s">
        <v>25</v>
      </c>
      <c r="O31" s="49">
        <v>2</v>
      </c>
      <c r="P31" s="49" t="s">
        <v>26</v>
      </c>
      <c r="Q31" s="49" t="s">
        <v>27</v>
      </c>
      <c r="R31" s="49"/>
      <c r="S31" s="49" t="s">
        <v>28</v>
      </c>
      <c r="T31" s="49" t="s">
        <v>274</v>
      </c>
    </row>
    <row r="32" spans="1:20" ht="19.5" customHeight="1">
      <c r="A32" s="41" t="s">
        <v>216</v>
      </c>
      <c r="B32" s="41" t="s">
        <v>277</v>
      </c>
      <c r="C32" s="41" t="s">
        <v>278</v>
      </c>
      <c r="D32" s="41">
        <v>372</v>
      </c>
      <c r="E32" s="202">
        <v>35.25</v>
      </c>
      <c r="F32" s="102">
        <v>0</v>
      </c>
      <c r="G32" s="102">
        <v>0</v>
      </c>
      <c r="H32" s="102">
        <f t="shared" si="0"/>
        <v>35.25</v>
      </c>
      <c r="I32" s="205">
        <f t="shared" si="1"/>
        <v>56.309999999999995</v>
      </c>
      <c r="J32" s="49"/>
      <c r="K32" s="49"/>
      <c r="L32" s="49"/>
      <c r="M32" s="49"/>
      <c r="N32" s="49" t="s">
        <v>25</v>
      </c>
      <c r="O32" s="206"/>
      <c r="P32" s="49" t="s">
        <v>28</v>
      </c>
      <c r="Q32" s="49"/>
      <c r="R32" s="49" t="s">
        <v>172</v>
      </c>
      <c r="S32" s="49" t="s">
        <v>28</v>
      </c>
      <c r="T32" s="69"/>
    </row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90" zoomScaleNormal="90" workbookViewId="0" topLeftCell="A10">
      <selection activeCell="A16" sqref="A16:IV17"/>
    </sheetView>
  </sheetViews>
  <sheetFormatPr defaultColWidth="9.00390625" defaultRowHeight="14.25"/>
  <cols>
    <col min="1" max="1" width="9.75390625" style="54" customWidth="1"/>
    <col min="2" max="2" width="15.50390625" style="0" customWidth="1"/>
    <col min="3" max="3" width="8.125" style="187" customWidth="1"/>
    <col min="4" max="4" width="5.625" style="0" customWidth="1"/>
    <col min="5" max="5" width="12.50390625" style="188" customWidth="1"/>
    <col min="6" max="6" width="10.875" style="188" customWidth="1"/>
    <col min="7" max="7" width="9.75390625" style="189" customWidth="1"/>
    <col min="8" max="8" width="16.375" style="189" customWidth="1"/>
    <col min="9" max="9" width="10.50390625" style="188" customWidth="1"/>
    <col min="10" max="10" width="8.50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5.25390625" style="0" customWidth="1"/>
    <col min="15" max="15" width="4.625" style="0" customWidth="1"/>
    <col min="16" max="16" width="4.875" style="190" customWidth="1"/>
    <col min="17" max="17" width="20.25390625" style="0" customWidth="1"/>
    <col min="18" max="18" width="9.875" style="3" customWidth="1"/>
    <col min="19" max="19" width="5.125" style="0" customWidth="1"/>
    <col min="20" max="20" width="13.875" style="0" customWidth="1"/>
  </cols>
  <sheetData>
    <row r="1" spans="1:20" ht="30.75" customHeight="1">
      <c r="A1" s="7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185" customFormat="1" ht="27.75" customHeight="1">
      <c r="A2" s="10" t="s">
        <v>1</v>
      </c>
      <c r="B2" s="12" t="s">
        <v>2</v>
      </c>
      <c r="C2" s="12" t="s">
        <v>3</v>
      </c>
      <c r="D2" s="12" t="s">
        <v>4</v>
      </c>
      <c r="E2" s="191" t="s">
        <v>5</v>
      </c>
      <c r="F2" s="191"/>
      <c r="G2" s="192"/>
      <c r="H2" s="192"/>
      <c r="I2" s="198" t="s">
        <v>50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  <c r="O2" s="12" t="s">
        <v>12</v>
      </c>
      <c r="P2" s="12" t="s">
        <v>13</v>
      </c>
      <c r="Q2" s="12" t="s">
        <v>14</v>
      </c>
      <c r="R2" s="12" t="s">
        <v>15</v>
      </c>
      <c r="S2" s="12" t="s">
        <v>16</v>
      </c>
      <c r="T2" s="195" t="s">
        <v>17</v>
      </c>
    </row>
    <row r="3" spans="1:20" s="186" customFormat="1" ht="42.75">
      <c r="A3" s="10"/>
      <c r="B3" s="12"/>
      <c r="C3" s="12"/>
      <c r="D3" s="12"/>
      <c r="E3" s="193" t="s">
        <v>51</v>
      </c>
      <c r="F3" s="193" t="s">
        <v>52</v>
      </c>
      <c r="G3" s="193" t="s">
        <v>53</v>
      </c>
      <c r="H3" s="193" t="s">
        <v>21</v>
      </c>
      <c r="I3" s="198"/>
      <c r="J3" s="12"/>
      <c r="K3" s="12"/>
      <c r="L3" s="12"/>
      <c r="M3" s="12"/>
      <c r="N3" s="12"/>
      <c r="O3" s="12"/>
      <c r="P3" s="12"/>
      <c r="Q3" s="12"/>
      <c r="R3" s="12"/>
      <c r="S3" s="12"/>
      <c r="T3" s="195"/>
    </row>
    <row r="4" spans="1:20" ht="27" customHeight="1">
      <c r="A4" s="12" t="s">
        <v>280</v>
      </c>
      <c r="B4" s="194" t="s">
        <v>281</v>
      </c>
      <c r="C4" s="194" t="s">
        <v>282</v>
      </c>
      <c r="D4" s="195">
        <f>VLOOKUP(C4,'[4]Sheet1'!$B$2:$C$20,2,0)</f>
        <v>363</v>
      </c>
      <c r="E4" s="196">
        <f>VLOOKUP(C4,'[5]Sheet2'!$C$3:$F$21,4,0)</f>
        <v>45.25</v>
      </c>
      <c r="F4" s="196">
        <f>VLOOKUP(C4,'[6]Sheet1'!$C$4:$I$22,7,0)</f>
        <v>78</v>
      </c>
      <c r="G4" s="196">
        <f>VLOOKUP(C4,'[7]Sheet1'!$C$4:$I$22,7,0)</f>
        <v>78</v>
      </c>
      <c r="H4" s="197">
        <f aca="true" t="shared" si="0" ref="H4:H19">SUM(E4:G4)</f>
        <v>201.25</v>
      </c>
      <c r="I4" s="197">
        <f aca="true" t="shared" si="1" ref="I4:I19">D4/5*70%+H4/2.5*30%</f>
        <v>74.97</v>
      </c>
      <c r="J4" s="12"/>
      <c r="K4" s="12"/>
      <c r="L4" s="12"/>
      <c r="M4" s="12"/>
      <c r="N4" s="195" t="s">
        <v>25</v>
      </c>
      <c r="O4" s="195">
        <v>1</v>
      </c>
      <c r="P4" s="199" t="s">
        <v>28</v>
      </c>
      <c r="Q4" s="59"/>
      <c r="R4" s="12" t="s">
        <v>63</v>
      </c>
      <c r="S4" s="59" t="s">
        <v>28</v>
      </c>
      <c r="T4" s="200"/>
    </row>
    <row r="5" spans="1:20" ht="27" customHeight="1">
      <c r="A5" s="12" t="s">
        <v>280</v>
      </c>
      <c r="B5" s="194" t="s">
        <v>283</v>
      </c>
      <c r="C5" s="194" t="s">
        <v>284</v>
      </c>
      <c r="D5" s="195">
        <f>VLOOKUP(C5,'[4]Sheet1'!$B$2:$C$20,2,0)</f>
        <v>347</v>
      </c>
      <c r="E5" s="196">
        <f>VLOOKUP(C5,'[5]Sheet2'!$C$3:$F$21,4,0)</f>
        <v>39</v>
      </c>
      <c r="F5" s="196">
        <f>VLOOKUP(C5,'[6]Sheet1'!$C$4:$I$22,7,0)</f>
        <v>92.4</v>
      </c>
      <c r="G5" s="196">
        <f>VLOOKUP(C5,'[7]Sheet1'!$C$4:$I$22,7,0)</f>
        <v>87.6</v>
      </c>
      <c r="H5" s="197">
        <f t="shared" si="0"/>
        <v>219</v>
      </c>
      <c r="I5" s="197">
        <f t="shared" si="1"/>
        <v>74.86</v>
      </c>
      <c r="J5" s="12"/>
      <c r="K5" s="12"/>
      <c r="L5" s="12"/>
      <c r="M5" s="12"/>
      <c r="N5" s="195" t="s">
        <v>25</v>
      </c>
      <c r="O5" s="195">
        <v>2</v>
      </c>
      <c r="P5" s="199" t="s">
        <v>28</v>
      </c>
      <c r="Q5" s="59"/>
      <c r="R5" s="12" t="s">
        <v>63</v>
      </c>
      <c r="S5" s="59" t="s">
        <v>28</v>
      </c>
      <c r="T5" s="200"/>
    </row>
    <row r="6" spans="1:20" ht="27" customHeight="1">
      <c r="A6" s="12" t="s">
        <v>280</v>
      </c>
      <c r="B6" s="194" t="s">
        <v>285</v>
      </c>
      <c r="C6" s="194" t="s">
        <v>286</v>
      </c>
      <c r="D6" s="195">
        <f>VLOOKUP(C6,'[4]Sheet1'!$B$2:$C$20,2,0)</f>
        <v>356</v>
      </c>
      <c r="E6" s="196">
        <f>VLOOKUP(C6,'[5]Sheet2'!$C$3:$F$21,4,0)</f>
        <v>33</v>
      </c>
      <c r="F6" s="196">
        <f>VLOOKUP(C6,'[6]Sheet1'!$C$4:$I$22,7,0)</f>
        <v>87.4</v>
      </c>
      <c r="G6" s="196">
        <f>VLOOKUP(C6,'[7]Sheet1'!$C$4:$I$22,7,0)</f>
        <v>86.2</v>
      </c>
      <c r="H6" s="197">
        <f t="shared" si="0"/>
        <v>206.60000000000002</v>
      </c>
      <c r="I6" s="197">
        <f t="shared" si="1"/>
        <v>74.632</v>
      </c>
      <c r="J6" s="12"/>
      <c r="K6" s="12"/>
      <c r="L6" s="12"/>
      <c r="M6" s="12"/>
      <c r="N6" s="195" t="s">
        <v>25</v>
      </c>
      <c r="O6" s="195">
        <v>3</v>
      </c>
      <c r="P6" s="199" t="s">
        <v>28</v>
      </c>
      <c r="Q6" s="59"/>
      <c r="R6" s="12" t="s">
        <v>287</v>
      </c>
      <c r="S6" s="59" t="s">
        <v>28</v>
      </c>
      <c r="T6" s="200"/>
    </row>
    <row r="7" spans="1:20" ht="27" customHeight="1">
      <c r="A7" s="12" t="s">
        <v>280</v>
      </c>
      <c r="B7" s="194" t="s">
        <v>288</v>
      </c>
      <c r="C7" s="194" t="s">
        <v>289</v>
      </c>
      <c r="D7" s="195">
        <f>VLOOKUP(C7,'[4]Sheet1'!$B$2:$C$20,2,0)</f>
        <v>358</v>
      </c>
      <c r="E7" s="196">
        <f>VLOOKUP(C7,'[5]Sheet2'!$C$3:$F$21,4,0)</f>
        <v>33.75</v>
      </c>
      <c r="F7" s="196">
        <f>VLOOKUP(C7,'[6]Sheet1'!$C$4:$I$22,7,0)</f>
        <v>83.2</v>
      </c>
      <c r="G7" s="196">
        <f>VLOOKUP(C7,'[7]Sheet1'!$C$4:$I$22,7,0)</f>
        <v>85.8</v>
      </c>
      <c r="H7" s="197">
        <f t="shared" si="0"/>
        <v>202.75</v>
      </c>
      <c r="I7" s="197">
        <f t="shared" si="1"/>
        <v>74.44999999999999</v>
      </c>
      <c r="J7" s="12"/>
      <c r="K7" s="12"/>
      <c r="L7" s="12"/>
      <c r="M7" s="12"/>
      <c r="N7" s="195" t="s">
        <v>25</v>
      </c>
      <c r="O7" s="195">
        <v>4</v>
      </c>
      <c r="P7" s="199" t="s">
        <v>28</v>
      </c>
      <c r="Q7" s="59"/>
      <c r="R7" s="12" t="s">
        <v>287</v>
      </c>
      <c r="S7" s="59" t="s">
        <v>28</v>
      </c>
      <c r="T7" s="200"/>
    </row>
    <row r="8" spans="1:20" ht="27" customHeight="1">
      <c r="A8" s="12" t="s">
        <v>280</v>
      </c>
      <c r="B8" s="194" t="s">
        <v>290</v>
      </c>
      <c r="C8" s="194" t="s">
        <v>291</v>
      </c>
      <c r="D8" s="195">
        <f>VLOOKUP(C8,'[4]Sheet1'!$B$2:$C$20,2,0)</f>
        <v>340</v>
      </c>
      <c r="E8" s="196">
        <f>VLOOKUP(C8,'[5]Sheet2'!$C$3:$F$21,4,0)</f>
        <v>41.25</v>
      </c>
      <c r="F8" s="196">
        <f>VLOOKUP(C8,'[6]Sheet1'!$C$4:$I$22,7,0)</f>
        <v>87.4</v>
      </c>
      <c r="G8" s="196">
        <f>VLOOKUP(C8,'[7]Sheet1'!$C$4:$I$22,7,0)</f>
        <v>91</v>
      </c>
      <c r="H8" s="197">
        <f t="shared" si="0"/>
        <v>219.65</v>
      </c>
      <c r="I8" s="197">
        <f t="shared" si="1"/>
        <v>73.958</v>
      </c>
      <c r="J8" s="12"/>
      <c r="K8" s="12"/>
      <c r="L8" s="12"/>
      <c r="M8" s="12"/>
      <c r="N8" s="195" t="s">
        <v>25</v>
      </c>
      <c r="O8" s="195">
        <v>5</v>
      </c>
      <c r="P8" s="199" t="s">
        <v>26</v>
      </c>
      <c r="Q8" s="59" t="s">
        <v>60</v>
      </c>
      <c r="R8" s="12"/>
      <c r="S8" s="59" t="s">
        <v>28</v>
      </c>
      <c r="T8" s="200"/>
    </row>
    <row r="9" spans="1:20" ht="27" customHeight="1">
      <c r="A9" s="12" t="s">
        <v>280</v>
      </c>
      <c r="B9" s="194" t="s">
        <v>292</v>
      </c>
      <c r="C9" s="194" t="s">
        <v>293</v>
      </c>
      <c r="D9" s="195">
        <f>VLOOKUP(C9,'[4]Sheet1'!$B$2:$C$20,2,0)</f>
        <v>349</v>
      </c>
      <c r="E9" s="196">
        <f>VLOOKUP(C9,'[5]Sheet2'!$C$3:$F$21,4,0)</f>
        <v>39.5</v>
      </c>
      <c r="F9" s="196">
        <f>VLOOKUP(C9,'[6]Sheet1'!$C$4:$I$22,7,0)</f>
        <v>81</v>
      </c>
      <c r="G9" s="196">
        <f>VLOOKUP(C9,'[7]Sheet1'!$C$4:$I$22,7,0)</f>
        <v>84</v>
      </c>
      <c r="H9" s="197">
        <f t="shared" si="0"/>
        <v>204.5</v>
      </c>
      <c r="I9" s="197">
        <f t="shared" si="1"/>
        <v>73.39999999999999</v>
      </c>
      <c r="J9" s="12"/>
      <c r="K9" s="12"/>
      <c r="L9" s="12"/>
      <c r="M9" s="12"/>
      <c r="N9" s="195" t="s">
        <v>25</v>
      </c>
      <c r="O9" s="195">
        <v>6</v>
      </c>
      <c r="P9" s="199" t="s">
        <v>28</v>
      </c>
      <c r="Q9" s="59"/>
      <c r="R9" s="12" t="s">
        <v>63</v>
      </c>
      <c r="S9" s="59" t="s">
        <v>28</v>
      </c>
      <c r="T9" s="200"/>
    </row>
    <row r="10" spans="1:20" ht="27" customHeight="1">
      <c r="A10" s="12" t="s">
        <v>280</v>
      </c>
      <c r="B10" s="194" t="s">
        <v>294</v>
      </c>
      <c r="C10" s="194" t="s">
        <v>295</v>
      </c>
      <c r="D10" s="195">
        <f>VLOOKUP(C10,'[4]Sheet1'!$B$2:$C$20,2,0)</f>
        <v>345</v>
      </c>
      <c r="E10" s="196">
        <f>VLOOKUP(C10,'[5]Sheet2'!$C$3:$F$21,4,0)</f>
        <v>43</v>
      </c>
      <c r="F10" s="196">
        <f>VLOOKUP(C10,'[6]Sheet1'!$C$4:$I$22,7,0)</f>
        <v>79.8</v>
      </c>
      <c r="G10" s="196">
        <f>VLOOKUP(C10,'[7]Sheet1'!$C$4:$I$22,7,0)</f>
        <v>82.6</v>
      </c>
      <c r="H10" s="197">
        <f t="shared" si="0"/>
        <v>205.39999999999998</v>
      </c>
      <c r="I10" s="197">
        <f t="shared" si="1"/>
        <v>72.948</v>
      </c>
      <c r="J10" s="12"/>
      <c r="K10" s="12"/>
      <c r="L10" s="12"/>
      <c r="M10" s="12"/>
      <c r="N10" s="195" t="s">
        <v>25</v>
      </c>
      <c r="O10" s="195">
        <v>7</v>
      </c>
      <c r="P10" s="199" t="s">
        <v>26</v>
      </c>
      <c r="Q10" s="59" t="s">
        <v>60</v>
      </c>
      <c r="R10" s="12"/>
      <c r="S10" s="59" t="s">
        <v>28</v>
      </c>
      <c r="T10" s="200"/>
    </row>
    <row r="11" spans="1:20" ht="27" customHeight="1">
      <c r="A11" s="12" t="s">
        <v>280</v>
      </c>
      <c r="B11" s="194" t="s">
        <v>296</v>
      </c>
      <c r="C11" s="194" t="s">
        <v>297</v>
      </c>
      <c r="D11" s="195">
        <f>VLOOKUP(C11,'[4]Sheet1'!$B$2:$C$20,2,0)</f>
        <v>349</v>
      </c>
      <c r="E11" s="196">
        <f>VLOOKUP(C11,'[5]Sheet2'!$C$3:$F$21,4,0)</f>
        <v>33.25</v>
      </c>
      <c r="F11" s="196">
        <f>VLOOKUP(C11,'[6]Sheet1'!$C$4:$I$22,7,0)</f>
        <v>86.6</v>
      </c>
      <c r="G11" s="196">
        <f>VLOOKUP(C11,'[7]Sheet1'!$C$4:$I$22,7,0)</f>
        <v>80.2</v>
      </c>
      <c r="H11" s="197">
        <f t="shared" si="0"/>
        <v>200.05</v>
      </c>
      <c r="I11" s="197">
        <f t="shared" si="1"/>
        <v>72.866</v>
      </c>
      <c r="J11" s="23"/>
      <c r="K11" s="23"/>
      <c r="L11" s="23"/>
      <c r="M11" s="23"/>
      <c r="N11" s="195" t="s">
        <v>25</v>
      </c>
      <c r="O11" s="195">
        <v>8</v>
      </c>
      <c r="P11" s="199" t="s">
        <v>26</v>
      </c>
      <c r="Q11" s="59" t="s">
        <v>60</v>
      </c>
      <c r="R11" s="23"/>
      <c r="S11" s="59" t="s">
        <v>28</v>
      </c>
      <c r="T11" s="200"/>
    </row>
    <row r="12" spans="1:20" ht="27" customHeight="1">
      <c r="A12" s="12" t="s">
        <v>280</v>
      </c>
      <c r="B12" s="194" t="s">
        <v>298</v>
      </c>
      <c r="C12" s="194" t="s">
        <v>299</v>
      </c>
      <c r="D12" s="195">
        <f>VLOOKUP(C12,'[4]Sheet1'!$B$2:$C$20,2,0)</f>
        <v>342</v>
      </c>
      <c r="E12" s="196">
        <f>VLOOKUP(C12,'[5]Sheet2'!$C$3:$F$21,4,0)</f>
        <v>41.5</v>
      </c>
      <c r="F12" s="196">
        <f>VLOOKUP(C12,'[6]Sheet1'!$C$4:$I$22,7,0)</f>
        <v>82.4</v>
      </c>
      <c r="G12" s="196">
        <f>VLOOKUP(C12,'[7]Sheet1'!$C$4:$I$22,7,0)</f>
        <v>83.8</v>
      </c>
      <c r="H12" s="197">
        <f t="shared" si="0"/>
        <v>207.7</v>
      </c>
      <c r="I12" s="197">
        <f t="shared" si="1"/>
        <v>72.804</v>
      </c>
      <c r="J12" s="23"/>
      <c r="K12" s="23"/>
      <c r="L12" s="23"/>
      <c r="M12" s="23"/>
      <c r="N12" s="195" t="s">
        <v>25</v>
      </c>
      <c r="O12" s="195">
        <v>9</v>
      </c>
      <c r="P12" s="199" t="s">
        <v>26</v>
      </c>
      <c r="Q12" s="59" t="s">
        <v>60</v>
      </c>
      <c r="R12" s="23"/>
      <c r="S12" s="59" t="s">
        <v>28</v>
      </c>
      <c r="T12" s="200"/>
    </row>
    <row r="13" spans="1:20" ht="27" customHeight="1">
      <c r="A13" s="12" t="s">
        <v>280</v>
      </c>
      <c r="B13" s="194" t="s">
        <v>300</v>
      </c>
      <c r="C13" s="194" t="s">
        <v>301</v>
      </c>
      <c r="D13" s="195">
        <f>VLOOKUP(C13,'[4]Sheet1'!$B$2:$C$20,2,0)</f>
        <v>357</v>
      </c>
      <c r="E13" s="196">
        <f>VLOOKUP(C13,'[5]Sheet2'!$C$3:$F$21,4,0)</f>
        <v>41.25</v>
      </c>
      <c r="F13" s="196">
        <f>VLOOKUP(C13,'[6]Sheet1'!$C$4:$I$22,7,0)</f>
        <v>75</v>
      </c>
      <c r="G13" s="196">
        <f>VLOOKUP(C13,'[7]Sheet1'!$C$4:$I$22,7,0)</f>
        <v>72.8</v>
      </c>
      <c r="H13" s="197">
        <f t="shared" si="0"/>
        <v>189.05</v>
      </c>
      <c r="I13" s="197">
        <f t="shared" si="1"/>
        <v>72.666</v>
      </c>
      <c r="J13" s="23"/>
      <c r="K13" s="23"/>
      <c r="L13" s="23"/>
      <c r="M13" s="23"/>
      <c r="N13" s="195" t="s">
        <v>25</v>
      </c>
      <c r="O13" s="195">
        <v>10</v>
      </c>
      <c r="P13" s="199" t="s">
        <v>26</v>
      </c>
      <c r="Q13" s="59" t="s">
        <v>60</v>
      </c>
      <c r="R13" s="23"/>
      <c r="S13" s="59" t="s">
        <v>28</v>
      </c>
      <c r="T13" s="200"/>
    </row>
    <row r="14" spans="1:20" ht="27" customHeight="1">
      <c r="A14" s="12" t="s">
        <v>280</v>
      </c>
      <c r="B14" s="194" t="s">
        <v>302</v>
      </c>
      <c r="C14" s="194" t="s">
        <v>303</v>
      </c>
      <c r="D14" s="195">
        <f>VLOOKUP(C14,'[4]Sheet1'!$B$2:$C$20,2,0)</f>
        <v>339</v>
      </c>
      <c r="E14" s="196">
        <f>VLOOKUP(C14,'[5]Sheet2'!$C$3:$F$21,4,0)</f>
        <v>42.75</v>
      </c>
      <c r="F14" s="196">
        <f>VLOOKUP(C14,'[6]Sheet1'!$C$4:$I$22,7,0)</f>
        <v>87.4</v>
      </c>
      <c r="G14" s="196">
        <f>VLOOKUP(C14,'[7]Sheet1'!$C$4:$I$22,7,0)</f>
        <v>79.8</v>
      </c>
      <c r="H14" s="197">
        <f t="shared" si="0"/>
        <v>209.95</v>
      </c>
      <c r="I14" s="197">
        <f t="shared" si="1"/>
        <v>72.654</v>
      </c>
      <c r="J14" s="23"/>
      <c r="K14" s="23"/>
      <c r="L14" s="23"/>
      <c r="M14" s="23"/>
      <c r="N14" s="195" t="s">
        <v>25</v>
      </c>
      <c r="O14" s="195">
        <v>11</v>
      </c>
      <c r="P14" s="199" t="s">
        <v>26</v>
      </c>
      <c r="Q14" s="59" t="s">
        <v>60</v>
      </c>
      <c r="R14" s="23"/>
      <c r="S14" s="59" t="s">
        <v>28</v>
      </c>
      <c r="T14" s="200"/>
    </row>
    <row r="15" spans="1:20" ht="27" customHeight="1">
      <c r="A15" s="12" t="s">
        <v>280</v>
      </c>
      <c r="B15" s="194" t="s">
        <v>304</v>
      </c>
      <c r="C15" s="194" t="s">
        <v>305</v>
      </c>
      <c r="D15" s="195">
        <f>VLOOKUP(C15,'[4]Sheet1'!$B$2:$C$20,2,0)</f>
        <v>352</v>
      </c>
      <c r="E15" s="196">
        <f>VLOOKUP(C15,'[5]Sheet2'!$C$3:$F$21,4,0)</f>
        <v>34.25</v>
      </c>
      <c r="F15" s="196">
        <f>VLOOKUP(C15,'[6]Sheet1'!$C$4:$I$22,7,0)</f>
        <v>79.6</v>
      </c>
      <c r="G15" s="196">
        <f>VLOOKUP(C15,'[7]Sheet1'!$C$4:$I$22,7,0)</f>
        <v>78.6</v>
      </c>
      <c r="H15" s="197">
        <f t="shared" si="0"/>
        <v>192.45</v>
      </c>
      <c r="I15" s="197">
        <f t="shared" si="1"/>
        <v>72.374</v>
      </c>
      <c r="J15" s="23"/>
      <c r="K15" s="23"/>
      <c r="L15" s="23"/>
      <c r="M15" s="23"/>
      <c r="N15" s="195" t="s">
        <v>25</v>
      </c>
      <c r="O15" s="195">
        <v>12</v>
      </c>
      <c r="P15" s="199" t="s">
        <v>26</v>
      </c>
      <c r="Q15" s="59" t="s">
        <v>60</v>
      </c>
      <c r="R15" s="23"/>
      <c r="S15" s="59" t="s">
        <v>28</v>
      </c>
      <c r="T15" s="200"/>
    </row>
    <row r="16" spans="1:20" ht="27" customHeight="1">
      <c r="A16" s="12" t="s">
        <v>280</v>
      </c>
      <c r="B16" s="194" t="s">
        <v>306</v>
      </c>
      <c r="C16" s="194" t="s">
        <v>307</v>
      </c>
      <c r="D16" s="195">
        <f>VLOOKUP(C16,'[4]Sheet1'!$B$2:$C$20,2,0)</f>
        <v>344</v>
      </c>
      <c r="E16" s="196">
        <f>VLOOKUP(C16,'[5]Sheet2'!$C$3:$F$21,4,0)</f>
        <v>39.5</v>
      </c>
      <c r="F16" s="196">
        <f>VLOOKUP(C16,'[6]Sheet1'!$C$4:$I$22,7,0)</f>
        <v>82.6</v>
      </c>
      <c r="G16" s="196">
        <f>VLOOKUP(C16,'[7]Sheet1'!$C$4:$I$22,7,0)</f>
        <v>76.4</v>
      </c>
      <c r="H16" s="197">
        <f t="shared" si="0"/>
        <v>198.5</v>
      </c>
      <c r="I16" s="197">
        <f t="shared" si="1"/>
        <v>71.97999999999999</v>
      </c>
      <c r="J16" s="23"/>
      <c r="K16" s="23"/>
      <c r="L16" s="23"/>
      <c r="M16" s="23"/>
      <c r="N16" s="195" t="s">
        <v>25</v>
      </c>
      <c r="O16" s="195">
        <v>13</v>
      </c>
      <c r="P16" s="199" t="s">
        <v>26</v>
      </c>
      <c r="Q16" s="59" t="s">
        <v>60</v>
      </c>
      <c r="R16" s="23"/>
      <c r="S16" s="59" t="s">
        <v>28</v>
      </c>
      <c r="T16" s="201" t="s">
        <v>41</v>
      </c>
    </row>
    <row r="17" spans="1:20" ht="27" customHeight="1">
      <c r="A17" s="12" t="s">
        <v>280</v>
      </c>
      <c r="B17" s="194" t="s">
        <v>308</v>
      </c>
      <c r="C17" s="194" t="s">
        <v>309</v>
      </c>
      <c r="D17" s="195">
        <f>VLOOKUP(C17,'[4]Sheet1'!$B$2:$C$20,2,0)</f>
        <v>353</v>
      </c>
      <c r="E17" s="196">
        <f>VLOOKUP(C17,'[5]Sheet2'!$C$3:$F$21,4,0)</f>
        <v>31</v>
      </c>
      <c r="F17" s="196">
        <f>VLOOKUP(C17,'[6]Sheet1'!$C$4:$I$22,7,0)</f>
        <v>83</v>
      </c>
      <c r="G17" s="196">
        <f>VLOOKUP(C17,'[7]Sheet1'!$C$4:$I$22,7,0)</f>
        <v>74</v>
      </c>
      <c r="H17" s="197">
        <f t="shared" si="0"/>
        <v>188</v>
      </c>
      <c r="I17" s="197">
        <f t="shared" si="1"/>
        <v>71.97999999999999</v>
      </c>
      <c r="J17" s="23"/>
      <c r="K17" s="23"/>
      <c r="L17" s="23"/>
      <c r="M17" s="23"/>
      <c r="N17" s="195" t="s">
        <v>25</v>
      </c>
      <c r="O17" s="195">
        <v>13</v>
      </c>
      <c r="P17" s="199" t="s">
        <v>26</v>
      </c>
      <c r="Q17" s="59" t="s">
        <v>60</v>
      </c>
      <c r="R17" s="23"/>
      <c r="S17" s="59" t="s">
        <v>28</v>
      </c>
      <c r="T17" s="201" t="s">
        <v>41</v>
      </c>
    </row>
    <row r="18" spans="1:20" ht="27" customHeight="1">
      <c r="A18" s="12" t="s">
        <v>280</v>
      </c>
      <c r="B18" s="194" t="s">
        <v>310</v>
      </c>
      <c r="C18" s="194" t="s">
        <v>311</v>
      </c>
      <c r="D18" s="195">
        <f>VLOOKUP(C18,'[4]Sheet1'!$B$2:$C$20,2,0)</f>
        <v>340</v>
      </c>
      <c r="E18" s="196">
        <f>VLOOKUP(C18,'[5]Sheet2'!$C$3:$F$21,4,0)</f>
        <v>43.25</v>
      </c>
      <c r="F18" s="196">
        <f>VLOOKUP(C18,'[6]Sheet1'!$C$4:$I$22,7,0)</f>
        <v>80.6</v>
      </c>
      <c r="G18" s="196">
        <f>VLOOKUP(C18,'[7]Sheet1'!$C$4:$I$22,7,0)</f>
        <v>76.4</v>
      </c>
      <c r="H18" s="197">
        <f t="shared" si="0"/>
        <v>200.25</v>
      </c>
      <c r="I18" s="197">
        <f t="shared" si="1"/>
        <v>71.63</v>
      </c>
      <c r="J18" s="23"/>
      <c r="K18" s="23"/>
      <c r="L18" s="23"/>
      <c r="M18" s="23"/>
      <c r="N18" s="195" t="s">
        <v>25</v>
      </c>
      <c r="O18" s="195">
        <v>15</v>
      </c>
      <c r="P18" s="199" t="s">
        <v>28</v>
      </c>
      <c r="Q18" s="59"/>
      <c r="R18" s="23" t="s">
        <v>46</v>
      </c>
      <c r="S18" s="59" t="s">
        <v>28</v>
      </c>
      <c r="T18" s="200"/>
    </row>
    <row r="19" spans="1:20" ht="27" customHeight="1">
      <c r="A19" s="12" t="s">
        <v>280</v>
      </c>
      <c r="B19" s="194" t="s">
        <v>312</v>
      </c>
      <c r="C19" s="194" t="s">
        <v>313</v>
      </c>
      <c r="D19" s="195">
        <f>VLOOKUP(C19,'[4]Sheet1'!$B$2:$C$20,2,0)</f>
        <v>340</v>
      </c>
      <c r="E19" s="196">
        <f>VLOOKUP(C19,'[5]Sheet2'!$C$3:$F$21,4,0)</f>
        <v>40.75</v>
      </c>
      <c r="F19" s="196">
        <f>VLOOKUP(C19,'[6]Sheet1'!$C$4:$I$22,7,0)</f>
        <v>80.2</v>
      </c>
      <c r="G19" s="196">
        <f>VLOOKUP(C19,'[7]Sheet1'!$C$4:$I$22,7,0)</f>
        <v>76.2</v>
      </c>
      <c r="H19" s="197">
        <f t="shared" si="0"/>
        <v>197.15</v>
      </c>
      <c r="I19" s="197">
        <f t="shared" si="1"/>
        <v>71.258</v>
      </c>
      <c r="J19" s="23"/>
      <c r="K19" s="23"/>
      <c r="L19" s="23"/>
      <c r="M19" s="23"/>
      <c r="N19" s="195" t="s">
        <v>25</v>
      </c>
      <c r="O19" s="195">
        <v>16</v>
      </c>
      <c r="P19" s="199" t="s">
        <v>28</v>
      </c>
      <c r="Q19" s="59"/>
      <c r="R19" s="23" t="s">
        <v>46</v>
      </c>
      <c r="S19" s="59" t="s">
        <v>28</v>
      </c>
      <c r="T19" s="200"/>
    </row>
    <row r="20" spans="1:20" ht="27" customHeight="1">
      <c r="A20" s="12" t="s">
        <v>280</v>
      </c>
      <c r="B20" s="194" t="s">
        <v>314</v>
      </c>
      <c r="C20" s="194" t="s">
        <v>315</v>
      </c>
      <c r="D20" s="195">
        <f>VLOOKUP(C20,'[4]Sheet1'!$B$2:$C$20,2,0)</f>
        <v>358</v>
      </c>
      <c r="E20" s="193" t="s">
        <v>172</v>
      </c>
      <c r="F20" s="193" t="s">
        <v>172</v>
      </c>
      <c r="G20" s="193" t="s">
        <v>172</v>
      </c>
      <c r="H20" s="193" t="s">
        <v>172</v>
      </c>
      <c r="I20" s="193" t="s">
        <v>172</v>
      </c>
      <c r="J20" s="23"/>
      <c r="K20" s="23"/>
      <c r="L20" s="23"/>
      <c r="M20" s="23"/>
      <c r="N20" s="195" t="s">
        <v>172</v>
      </c>
      <c r="O20" s="195"/>
      <c r="P20" s="199" t="s">
        <v>28</v>
      </c>
      <c r="Q20" s="200"/>
      <c r="R20" s="195" t="s">
        <v>172</v>
      </c>
      <c r="S20" s="59" t="s">
        <v>28</v>
      </c>
      <c r="T20" s="200"/>
    </row>
    <row r="21" spans="1:20" ht="27" customHeight="1">
      <c r="A21" s="12" t="s">
        <v>280</v>
      </c>
      <c r="B21" s="194" t="s">
        <v>316</v>
      </c>
      <c r="C21" s="194" t="s">
        <v>317</v>
      </c>
      <c r="D21" s="195">
        <f>VLOOKUP(C21,'[4]Sheet1'!$B$2:$C$20,2,0)</f>
        <v>356</v>
      </c>
      <c r="E21" s="193" t="s">
        <v>172</v>
      </c>
      <c r="F21" s="193" t="s">
        <v>172</v>
      </c>
      <c r="G21" s="193" t="s">
        <v>172</v>
      </c>
      <c r="H21" s="193" t="s">
        <v>172</v>
      </c>
      <c r="I21" s="193" t="s">
        <v>172</v>
      </c>
      <c r="J21" s="23"/>
      <c r="K21" s="23"/>
      <c r="L21" s="23"/>
      <c r="M21" s="23"/>
      <c r="N21" s="195" t="s">
        <v>172</v>
      </c>
      <c r="O21" s="195"/>
      <c r="P21" s="199" t="s">
        <v>28</v>
      </c>
      <c r="Q21" s="200"/>
      <c r="R21" s="195" t="s">
        <v>172</v>
      </c>
      <c r="S21" s="59" t="s">
        <v>28</v>
      </c>
      <c r="T21" s="200"/>
    </row>
    <row r="22" spans="1:20" ht="27" customHeight="1">
      <c r="A22" s="12" t="s">
        <v>280</v>
      </c>
      <c r="B22" s="194" t="s">
        <v>318</v>
      </c>
      <c r="C22" s="194" t="s">
        <v>319</v>
      </c>
      <c r="D22" s="195">
        <f>VLOOKUP(C22,'[4]Sheet1'!$B$2:$C$20,2,0)</f>
        <v>341</v>
      </c>
      <c r="E22" s="193" t="s">
        <v>172</v>
      </c>
      <c r="F22" s="193" t="s">
        <v>172</v>
      </c>
      <c r="G22" s="193" t="s">
        <v>172</v>
      </c>
      <c r="H22" s="193" t="s">
        <v>172</v>
      </c>
      <c r="I22" s="193" t="s">
        <v>172</v>
      </c>
      <c r="J22" s="23"/>
      <c r="K22" s="23"/>
      <c r="L22" s="23"/>
      <c r="M22" s="23"/>
      <c r="N22" s="195" t="s">
        <v>172</v>
      </c>
      <c r="O22" s="195"/>
      <c r="P22" s="199" t="s">
        <v>28</v>
      </c>
      <c r="Q22" s="200"/>
      <c r="R22" s="195" t="s">
        <v>172</v>
      </c>
      <c r="S22" s="59" t="s">
        <v>28</v>
      </c>
      <c r="T22" s="200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="90" zoomScaleNormal="90" workbookViewId="0" topLeftCell="A1">
      <selection activeCell="A14" activeCellId="1" sqref="A12:IV12 A14:IV14"/>
    </sheetView>
  </sheetViews>
  <sheetFormatPr defaultColWidth="8.75390625" defaultRowHeight="14.25"/>
  <cols>
    <col min="1" max="1" width="12.125" style="152" customWidth="1"/>
    <col min="2" max="2" width="15.00390625" style="153" customWidth="1"/>
    <col min="3" max="3" width="7.625" style="153" customWidth="1"/>
    <col min="4" max="4" width="5.625" style="154" customWidth="1"/>
    <col min="5" max="5" width="11.50390625" style="153" customWidth="1"/>
    <col min="6" max="6" width="10.875" style="153" customWidth="1"/>
    <col min="7" max="7" width="9.75390625" style="155" customWidth="1"/>
    <col min="8" max="8" width="16.375" style="155" customWidth="1"/>
    <col min="9" max="9" width="9.75390625" style="153" customWidth="1"/>
    <col min="10" max="10" width="8.50390625" style="153" customWidth="1"/>
    <col min="11" max="11" width="8.75390625" style="153" customWidth="1"/>
    <col min="12" max="12" width="8.875" style="153" customWidth="1"/>
    <col min="13" max="13" width="8.75390625" style="153" customWidth="1"/>
    <col min="14" max="14" width="5.25390625" style="153" customWidth="1"/>
    <col min="15" max="15" width="4.625" style="153" customWidth="1"/>
    <col min="16" max="16" width="4.875" style="156" customWidth="1"/>
    <col min="17" max="17" width="8.75390625" style="156" customWidth="1"/>
    <col min="18" max="18" width="9.375" style="156" customWidth="1"/>
    <col min="19" max="19" width="5.125" style="153" customWidth="1"/>
    <col min="20" max="20" width="13.875" style="153" customWidth="1"/>
    <col min="21" max="32" width="9.00390625" style="153" bestFit="1" customWidth="1"/>
    <col min="33" max="16384" width="8.75390625" style="153" customWidth="1"/>
  </cols>
  <sheetData>
    <row r="1" spans="1:20" ht="30.75" customHeight="1">
      <c r="A1" s="157" t="s">
        <v>320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0" s="151" customFormat="1" ht="27.75" customHeight="1">
      <c r="A2" s="158" t="s">
        <v>321</v>
      </c>
      <c r="B2" s="159" t="s">
        <v>322</v>
      </c>
      <c r="C2" s="159" t="s">
        <v>323</v>
      </c>
      <c r="D2" s="160" t="s">
        <v>324</v>
      </c>
      <c r="E2" s="161" t="s">
        <v>325</v>
      </c>
      <c r="F2" s="161"/>
      <c r="G2" s="162"/>
      <c r="H2" s="162"/>
      <c r="I2" s="172" t="s">
        <v>326</v>
      </c>
      <c r="J2" s="159" t="s">
        <v>327</v>
      </c>
      <c r="K2" s="159" t="s">
        <v>328</v>
      </c>
      <c r="L2" s="159" t="s">
        <v>329</v>
      </c>
      <c r="M2" s="159" t="s">
        <v>330</v>
      </c>
      <c r="N2" s="159" t="s">
        <v>331</v>
      </c>
      <c r="O2" s="159" t="s">
        <v>332</v>
      </c>
      <c r="P2" s="159" t="s">
        <v>333</v>
      </c>
      <c r="Q2" s="159" t="s">
        <v>334</v>
      </c>
      <c r="R2" s="159" t="s">
        <v>335</v>
      </c>
      <c r="S2" s="159" t="s">
        <v>336</v>
      </c>
      <c r="T2" s="179" t="s">
        <v>337</v>
      </c>
    </row>
    <row r="3" spans="1:20" ht="55.5" customHeight="1">
      <c r="A3" s="163"/>
      <c r="B3" s="164"/>
      <c r="C3" s="164"/>
      <c r="D3" s="165"/>
      <c r="E3" s="166" t="s">
        <v>338</v>
      </c>
      <c r="F3" s="166" t="s">
        <v>339</v>
      </c>
      <c r="G3" s="166" t="s">
        <v>340</v>
      </c>
      <c r="H3" s="166" t="s">
        <v>341</v>
      </c>
      <c r="I3" s="173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80"/>
    </row>
    <row r="4" spans="1:20" ht="24">
      <c r="A4" s="167" t="s">
        <v>342</v>
      </c>
      <c r="B4" s="167" t="s">
        <v>343</v>
      </c>
      <c r="C4" s="167" t="s">
        <v>344</v>
      </c>
      <c r="D4" s="168">
        <v>390</v>
      </c>
      <c r="E4" s="169">
        <v>43</v>
      </c>
      <c r="F4" s="169">
        <v>83.2857142857143</v>
      </c>
      <c r="G4" s="169">
        <v>87.1428571428571</v>
      </c>
      <c r="H4" s="169">
        <f aca="true" t="shared" si="0" ref="H4:H15">E4+F4+G4</f>
        <v>213.4285714285714</v>
      </c>
      <c r="I4" s="174">
        <f aca="true" t="shared" si="1" ref="I4:I15">D4/5*0.7+H4/2.5*0.3</f>
        <v>80.21142857142856</v>
      </c>
      <c r="J4" s="175"/>
      <c r="K4" s="167"/>
      <c r="L4" s="175"/>
      <c r="M4" s="167"/>
      <c r="N4" s="176" t="s">
        <v>345</v>
      </c>
      <c r="O4" s="176">
        <v>1</v>
      </c>
      <c r="P4" s="177" t="s">
        <v>346</v>
      </c>
      <c r="Q4" s="177" t="s">
        <v>347</v>
      </c>
      <c r="R4" s="177"/>
      <c r="S4" s="177" t="s">
        <v>346</v>
      </c>
      <c r="T4" s="181"/>
    </row>
    <row r="5" spans="1:20" ht="24">
      <c r="A5" s="167" t="s">
        <v>342</v>
      </c>
      <c r="B5" s="167" t="s">
        <v>348</v>
      </c>
      <c r="C5" s="167" t="s">
        <v>349</v>
      </c>
      <c r="D5" s="168">
        <v>383</v>
      </c>
      <c r="E5" s="169">
        <v>39.5</v>
      </c>
      <c r="F5" s="169">
        <v>87.8571428571429</v>
      </c>
      <c r="G5" s="169">
        <v>88.2857142857143</v>
      </c>
      <c r="H5" s="169">
        <f t="shared" si="0"/>
        <v>215.64285714285722</v>
      </c>
      <c r="I5" s="174">
        <f t="shared" si="1"/>
        <v>79.49714285714286</v>
      </c>
      <c r="J5" s="175"/>
      <c r="K5" s="167"/>
      <c r="L5" s="175"/>
      <c r="M5" s="167"/>
      <c r="N5" s="176" t="s">
        <v>345</v>
      </c>
      <c r="O5" s="176">
        <v>2</v>
      </c>
      <c r="P5" s="177" t="s">
        <v>346</v>
      </c>
      <c r="Q5" s="177" t="s">
        <v>347</v>
      </c>
      <c r="R5" s="177"/>
      <c r="S5" s="177" t="s">
        <v>346</v>
      </c>
      <c r="T5" s="181"/>
    </row>
    <row r="6" spans="1:20" ht="24">
      <c r="A6" s="167" t="s">
        <v>342</v>
      </c>
      <c r="B6" s="167" t="s">
        <v>350</v>
      </c>
      <c r="C6" s="167" t="s">
        <v>351</v>
      </c>
      <c r="D6" s="168">
        <v>367</v>
      </c>
      <c r="E6" s="169">
        <v>43</v>
      </c>
      <c r="F6" s="169">
        <v>89.8571428571429</v>
      </c>
      <c r="G6" s="169">
        <v>89.4285714285714</v>
      </c>
      <c r="H6" s="169">
        <f t="shared" si="0"/>
        <v>222.28571428571428</v>
      </c>
      <c r="I6" s="174">
        <f t="shared" si="1"/>
        <v>78.05428571428571</v>
      </c>
      <c r="J6" s="175"/>
      <c r="K6" s="167"/>
      <c r="L6" s="175"/>
      <c r="M6" s="167"/>
      <c r="N6" s="176" t="s">
        <v>345</v>
      </c>
      <c r="O6" s="176">
        <v>3</v>
      </c>
      <c r="P6" s="177" t="s">
        <v>346</v>
      </c>
      <c r="Q6" s="177" t="s">
        <v>347</v>
      </c>
      <c r="R6" s="177"/>
      <c r="S6" s="177" t="s">
        <v>346</v>
      </c>
      <c r="T6" s="181"/>
    </row>
    <row r="7" spans="1:20" ht="24">
      <c r="A7" s="167" t="s">
        <v>342</v>
      </c>
      <c r="B7" s="167" t="s">
        <v>352</v>
      </c>
      <c r="C7" s="167" t="s">
        <v>353</v>
      </c>
      <c r="D7" s="168">
        <v>379</v>
      </c>
      <c r="E7" s="169">
        <v>43.25</v>
      </c>
      <c r="F7" s="169">
        <v>84.4285714285714</v>
      </c>
      <c r="G7" s="169">
        <v>80.4285714285714</v>
      </c>
      <c r="H7" s="169">
        <f t="shared" si="0"/>
        <v>208.1071428571428</v>
      </c>
      <c r="I7" s="174">
        <f t="shared" si="1"/>
        <v>78.03285714285713</v>
      </c>
      <c r="J7" s="183" t="s">
        <v>354</v>
      </c>
      <c r="K7" s="167">
        <v>79</v>
      </c>
      <c r="L7" s="183" t="s">
        <v>355</v>
      </c>
      <c r="M7" s="167">
        <v>70</v>
      </c>
      <c r="N7" s="176" t="s">
        <v>345</v>
      </c>
      <c r="O7" s="176">
        <v>4</v>
      </c>
      <c r="P7" s="177" t="s">
        <v>346</v>
      </c>
      <c r="Q7" s="177" t="s">
        <v>347</v>
      </c>
      <c r="R7" s="177"/>
      <c r="S7" s="177" t="s">
        <v>346</v>
      </c>
      <c r="T7" s="181"/>
    </row>
    <row r="8" spans="1:20" ht="24">
      <c r="A8" s="167" t="s">
        <v>342</v>
      </c>
      <c r="B8" s="167" t="s">
        <v>356</v>
      </c>
      <c r="C8" s="167" t="s">
        <v>357</v>
      </c>
      <c r="D8" s="168">
        <v>381</v>
      </c>
      <c r="E8" s="169">
        <v>43.25</v>
      </c>
      <c r="F8" s="169">
        <v>76.4285714285714</v>
      </c>
      <c r="G8" s="169">
        <v>81.7142857142857</v>
      </c>
      <c r="H8" s="169">
        <f t="shared" si="0"/>
        <v>201.3928571428571</v>
      </c>
      <c r="I8" s="174">
        <f t="shared" si="1"/>
        <v>77.50714285714285</v>
      </c>
      <c r="J8" s="175"/>
      <c r="K8" s="167"/>
      <c r="L8" s="175"/>
      <c r="M8" s="167"/>
      <c r="N8" s="176" t="s">
        <v>345</v>
      </c>
      <c r="O8" s="176">
        <v>5</v>
      </c>
      <c r="P8" s="177" t="s">
        <v>346</v>
      </c>
      <c r="Q8" s="177" t="s">
        <v>347</v>
      </c>
      <c r="R8" s="177"/>
      <c r="S8" s="177" t="s">
        <v>346</v>
      </c>
      <c r="T8" s="181"/>
    </row>
    <row r="9" spans="1:20" ht="24">
      <c r="A9" s="167" t="s">
        <v>342</v>
      </c>
      <c r="B9" s="167" t="s">
        <v>358</v>
      </c>
      <c r="C9" s="167" t="s">
        <v>359</v>
      </c>
      <c r="D9" s="168">
        <v>382</v>
      </c>
      <c r="E9" s="169">
        <v>35</v>
      </c>
      <c r="F9" s="169">
        <v>80.4285714285714</v>
      </c>
      <c r="G9" s="169">
        <v>78.1428571428571</v>
      </c>
      <c r="H9" s="169">
        <f t="shared" si="0"/>
        <v>193.5714285714285</v>
      </c>
      <c r="I9" s="174">
        <f t="shared" si="1"/>
        <v>76.70857142857142</v>
      </c>
      <c r="J9" s="175"/>
      <c r="K9" s="167"/>
      <c r="L9" s="175"/>
      <c r="M9" s="167"/>
      <c r="N9" s="176" t="s">
        <v>345</v>
      </c>
      <c r="O9" s="176">
        <v>6</v>
      </c>
      <c r="P9" s="177" t="s">
        <v>346</v>
      </c>
      <c r="Q9" s="177" t="s">
        <v>347</v>
      </c>
      <c r="R9" s="177"/>
      <c r="S9" s="177" t="s">
        <v>346</v>
      </c>
      <c r="T9" s="181"/>
    </row>
    <row r="10" spans="1:20" ht="24">
      <c r="A10" s="167" t="s">
        <v>342</v>
      </c>
      <c r="B10" s="167" t="s">
        <v>360</v>
      </c>
      <c r="C10" s="167" t="s">
        <v>361</v>
      </c>
      <c r="D10" s="168">
        <v>360</v>
      </c>
      <c r="E10" s="169">
        <v>44</v>
      </c>
      <c r="F10" s="169">
        <v>87</v>
      </c>
      <c r="G10" s="169">
        <v>87.7142857142857</v>
      </c>
      <c r="H10" s="169">
        <f t="shared" si="0"/>
        <v>218.7142857142857</v>
      </c>
      <c r="I10" s="174">
        <f t="shared" si="1"/>
        <v>76.64571428571428</v>
      </c>
      <c r="J10" s="175"/>
      <c r="K10" s="167"/>
      <c r="L10" s="175"/>
      <c r="M10" s="167"/>
      <c r="N10" s="176" t="s">
        <v>345</v>
      </c>
      <c r="O10" s="176">
        <v>7</v>
      </c>
      <c r="P10" s="177" t="s">
        <v>346</v>
      </c>
      <c r="Q10" s="177" t="s">
        <v>347</v>
      </c>
      <c r="R10" s="177"/>
      <c r="S10" s="177" t="s">
        <v>346</v>
      </c>
      <c r="T10" s="181"/>
    </row>
    <row r="11" spans="1:20" ht="24">
      <c r="A11" s="167" t="s">
        <v>342</v>
      </c>
      <c r="B11" s="167" t="s">
        <v>362</v>
      </c>
      <c r="C11" s="167" t="s">
        <v>363</v>
      </c>
      <c r="D11" s="168">
        <v>357</v>
      </c>
      <c r="E11" s="169">
        <v>47</v>
      </c>
      <c r="F11" s="169">
        <v>87.2857142857143</v>
      </c>
      <c r="G11" s="169">
        <v>86.8571428571429</v>
      </c>
      <c r="H11" s="169">
        <f t="shared" si="0"/>
        <v>221.14285714285722</v>
      </c>
      <c r="I11" s="174">
        <f t="shared" si="1"/>
        <v>76.51714285714287</v>
      </c>
      <c r="J11" s="175"/>
      <c r="K11" s="167"/>
      <c r="L11" s="175"/>
      <c r="M11" s="167"/>
      <c r="N11" s="176" t="s">
        <v>345</v>
      </c>
      <c r="O11" s="176">
        <v>8</v>
      </c>
      <c r="P11" s="177" t="s">
        <v>364</v>
      </c>
      <c r="Q11" s="177"/>
      <c r="R11" s="184" t="s">
        <v>229</v>
      </c>
      <c r="S11" s="177" t="s">
        <v>346</v>
      </c>
      <c r="T11" s="181"/>
    </row>
    <row r="12" spans="1:20" ht="24">
      <c r="A12" s="167" t="s">
        <v>342</v>
      </c>
      <c r="B12" s="167" t="s">
        <v>365</v>
      </c>
      <c r="C12" s="167" t="s">
        <v>366</v>
      </c>
      <c r="D12" s="168">
        <v>358</v>
      </c>
      <c r="E12" s="169">
        <v>47</v>
      </c>
      <c r="F12" s="169">
        <v>86.1428571428571</v>
      </c>
      <c r="G12" s="169">
        <v>86.1428571428571</v>
      </c>
      <c r="H12" s="169">
        <f t="shared" si="0"/>
        <v>219.28571428571422</v>
      </c>
      <c r="I12" s="174">
        <f t="shared" si="1"/>
        <v>76.43428571428569</v>
      </c>
      <c r="J12" s="175"/>
      <c r="K12" s="167"/>
      <c r="L12" s="175"/>
      <c r="M12" s="167"/>
      <c r="N12" s="176" t="s">
        <v>345</v>
      </c>
      <c r="O12" s="176">
        <v>9</v>
      </c>
      <c r="P12" s="177" t="s">
        <v>346</v>
      </c>
      <c r="Q12" s="177" t="s">
        <v>347</v>
      </c>
      <c r="R12" s="177"/>
      <c r="S12" s="177" t="s">
        <v>346</v>
      </c>
      <c r="T12" s="182" t="s">
        <v>41</v>
      </c>
    </row>
    <row r="13" spans="1:20" ht="24">
      <c r="A13" s="167" t="s">
        <v>342</v>
      </c>
      <c r="B13" s="167" t="s">
        <v>367</v>
      </c>
      <c r="C13" s="167" t="s">
        <v>368</v>
      </c>
      <c r="D13" s="168">
        <v>354</v>
      </c>
      <c r="E13" s="169">
        <v>44.5</v>
      </c>
      <c r="F13" s="169">
        <v>83.7142857142857</v>
      </c>
      <c r="G13" s="169">
        <v>88.4285714285714</v>
      </c>
      <c r="H13" s="169">
        <f t="shared" si="0"/>
        <v>216.6428571428571</v>
      </c>
      <c r="I13" s="174">
        <f t="shared" si="1"/>
        <v>75.55714285714285</v>
      </c>
      <c r="J13" s="175"/>
      <c r="K13" s="167"/>
      <c r="L13" s="175"/>
      <c r="M13" s="167"/>
      <c r="N13" s="176" t="s">
        <v>345</v>
      </c>
      <c r="O13" s="176">
        <v>10</v>
      </c>
      <c r="P13" s="177" t="s">
        <v>364</v>
      </c>
      <c r="Q13" s="177"/>
      <c r="R13" s="184" t="s">
        <v>229</v>
      </c>
      <c r="S13" s="177" t="s">
        <v>346</v>
      </c>
      <c r="T13" s="181"/>
    </row>
    <row r="14" spans="1:20" ht="24">
      <c r="A14" s="167" t="s">
        <v>342</v>
      </c>
      <c r="B14" s="167" t="s">
        <v>369</v>
      </c>
      <c r="C14" s="167" t="s">
        <v>370</v>
      </c>
      <c r="D14" s="168">
        <v>360</v>
      </c>
      <c r="E14" s="169">
        <v>33.5</v>
      </c>
      <c r="F14" s="169">
        <v>83.2857142857143</v>
      </c>
      <c r="G14" s="169">
        <v>80.2857142857143</v>
      </c>
      <c r="H14" s="169">
        <f t="shared" si="0"/>
        <v>197.0714285714286</v>
      </c>
      <c r="I14" s="174">
        <f t="shared" si="1"/>
        <v>74.04857142857144</v>
      </c>
      <c r="J14" s="175"/>
      <c r="K14" s="167"/>
      <c r="L14" s="175"/>
      <c r="M14" s="167"/>
      <c r="N14" s="176" t="s">
        <v>345</v>
      </c>
      <c r="O14" s="176">
        <v>11</v>
      </c>
      <c r="P14" s="177" t="s">
        <v>346</v>
      </c>
      <c r="Q14" s="177" t="s">
        <v>347</v>
      </c>
      <c r="R14" s="177"/>
      <c r="S14" s="177" t="s">
        <v>346</v>
      </c>
      <c r="T14" s="182" t="s">
        <v>41</v>
      </c>
    </row>
    <row r="15" spans="1:20" ht="24.75">
      <c r="A15" s="167" t="s">
        <v>342</v>
      </c>
      <c r="B15" s="167" t="s">
        <v>371</v>
      </c>
      <c r="C15" s="167" t="s">
        <v>372</v>
      </c>
      <c r="D15" s="168">
        <v>365</v>
      </c>
      <c r="E15" s="169">
        <v>40</v>
      </c>
      <c r="F15" s="169">
        <v>74.2857142857143</v>
      </c>
      <c r="G15" s="169">
        <v>75.5714285714286</v>
      </c>
      <c r="H15" s="169">
        <f t="shared" si="0"/>
        <v>189.8571428571429</v>
      </c>
      <c r="I15" s="174">
        <f t="shared" si="1"/>
        <v>73.88285714285713</v>
      </c>
      <c r="J15" s="175"/>
      <c r="K15" s="167"/>
      <c r="L15" s="175"/>
      <c r="M15" s="167"/>
      <c r="N15" s="176" t="s">
        <v>345</v>
      </c>
      <c r="O15" s="176">
        <v>12</v>
      </c>
      <c r="P15" s="177" t="s">
        <v>364</v>
      </c>
      <c r="Q15" s="177"/>
      <c r="R15" s="177" t="s">
        <v>373</v>
      </c>
      <c r="S15" s="177" t="s">
        <v>346</v>
      </c>
      <c r="T15" s="181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8503937007874" right="0.1968503937007874" top="0.3937007874015748" bottom="0" header="0.5118110236220472" footer="0.5118110236220472"/>
  <pageSetup fitToHeight="0" fitToWidth="1"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0" zoomScaleNormal="90" workbookViewId="0" topLeftCell="A10">
      <selection activeCell="A23" sqref="A23:IV23"/>
    </sheetView>
  </sheetViews>
  <sheetFormatPr defaultColWidth="8.75390625" defaultRowHeight="14.25"/>
  <cols>
    <col min="1" max="1" width="12.125" style="152" customWidth="1"/>
    <col min="2" max="2" width="15.00390625" style="153" customWidth="1"/>
    <col min="3" max="3" width="7.625" style="153" customWidth="1"/>
    <col min="4" max="4" width="5.625" style="154" customWidth="1"/>
    <col min="5" max="5" width="11.50390625" style="153" customWidth="1"/>
    <col min="6" max="6" width="10.875" style="153" customWidth="1"/>
    <col min="7" max="7" width="9.75390625" style="155" customWidth="1"/>
    <col min="8" max="8" width="16.375" style="155" customWidth="1"/>
    <col min="9" max="9" width="9.75390625" style="153" customWidth="1"/>
    <col min="10" max="10" width="8.50390625" style="153" customWidth="1"/>
    <col min="11" max="11" width="8.75390625" style="153" customWidth="1"/>
    <col min="12" max="12" width="8.875" style="153" customWidth="1"/>
    <col min="13" max="13" width="8.75390625" style="153" customWidth="1"/>
    <col min="14" max="14" width="5.25390625" style="153" customWidth="1"/>
    <col min="15" max="15" width="4.625" style="153" customWidth="1"/>
    <col min="16" max="16" width="4.875" style="156" customWidth="1"/>
    <col min="17" max="17" width="8.75390625" style="156" customWidth="1"/>
    <col min="18" max="18" width="9.375" style="156" customWidth="1"/>
    <col min="19" max="19" width="5.125" style="153" customWidth="1"/>
    <col min="20" max="20" width="13.875" style="153" customWidth="1"/>
    <col min="21" max="32" width="9.00390625" style="153" bestFit="1" customWidth="1"/>
    <col min="33" max="16384" width="8.75390625" style="153" customWidth="1"/>
  </cols>
  <sheetData>
    <row r="1" spans="1:20" ht="30.75" customHeight="1">
      <c r="A1" s="157" t="s">
        <v>320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0" s="151" customFormat="1" ht="27.75" customHeight="1">
      <c r="A2" s="158" t="s">
        <v>321</v>
      </c>
      <c r="B2" s="159" t="s">
        <v>322</v>
      </c>
      <c r="C2" s="159" t="s">
        <v>323</v>
      </c>
      <c r="D2" s="160" t="s">
        <v>324</v>
      </c>
      <c r="E2" s="161" t="s">
        <v>325</v>
      </c>
      <c r="F2" s="161"/>
      <c r="G2" s="162"/>
      <c r="H2" s="162"/>
      <c r="I2" s="172" t="s">
        <v>326</v>
      </c>
      <c r="J2" s="159" t="s">
        <v>327</v>
      </c>
      <c r="K2" s="159" t="s">
        <v>328</v>
      </c>
      <c r="L2" s="159" t="s">
        <v>329</v>
      </c>
      <c r="M2" s="159" t="s">
        <v>330</v>
      </c>
      <c r="N2" s="159" t="s">
        <v>331</v>
      </c>
      <c r="O2" s="159" t="s">
        <v>332</v>
      </c>
      <c r="P2" s="159" t="s">
        <v>333</v>
      </c>
      <c r="Q2" s="159" t="s">
        <v>334</v>
      </c>
      <c r="R2" s="159" t="s">
        <v>335</v>
      </c>
      <c r="S2" s="159" t="s">
        <v>336</v>
      </c>
      <c r="T2" s="179" t="s">
        <v>337</v>
      </c>
    </row>
    <row r="3" spans="1:20" ht="55.5" customHeight="1">
      <c r="A3" s="163"/>
      <c r="B3" s="164"/>
      <c r="C3" s="164"/>
      <c r="D3" s="165"/>
      <c r="E3" s="166" t="s">
        <v>338</v>
      </c>
      <c r="F3" s="166" t="s">
        <v>339</v>
      </c>
      <c r="G3" s="166" t="s">
        <v>340</v>
      </c>
      <c r="H3" s="166" t="s">
        <v>341</v>
      </c>
      <c r="I3" s="173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80"/>
    </row>
    <row r="4" spans="1:20" ht="24">
      <c r="A4" s="167" t="s">
        <v>374</v>
      </c>
      <c r="B4" s="167" t="s">
        <v>375</v>
      </c>
      <c r="C4" s="167" t="s">
        <v>376</v>
      </c>
      <c r="D4" s="168">
        <v>434</v>
      </c>
      <c r="E4" s="169">
        <v>41.75</v>
      </c>
      <c r="F4" s="169">
        <v>88.4285714285714</v>
      </c>
      <c r="G4" s="169">
        <v>86.7142857142857</v>
      </c>
      <c r="H4" s="169">
        <f aca="true" t="shared" si="0" ref="H4:H44">E4+F4+G4</f>
        <v>216.89285714285708</v>
      </c>
      <c r="I4" s="174">
        <f aca="true" t="shared" si="1" ref="I4:I44">D4/5*0.7+H4/2.5*0.3</f>
        <v>86.78714285714284</v>
      </c>
      <c r="J4" s="175"/>
      <c r="K4" s="167"/>
      <c r="L4" s="175"/>
      <c r="M4" s="167"/>
      <c r="N4" s="176" t="s">
        <v>345</v>
      </c>
      <c r="O4" s="176">
        <v>1</v>
      </c>
      <c r="P4" s="177" t="s">
        <v>346</v>
      </c>
      <c r="Q4" s="177" t="s">
        <v>377</v>
      </c>
      <c r="R4" s="177"/>
      <c r="S4" s="177" t="s">
        <v>346</v>
      </c>
      <c r="T4" s="181"/>
    </row>
    <row r="5" spans="1:20" ht="24">
      <c r="A5" s="167" t="s">
        <v>374</v>
      </c>
      <c r="B5" s="167" t="s">
        <v>378</v>
      </c>
      <c r="C5" s="167" t="s">
        <v>379</v>
      </c>
      <c r="D5" s="168">
        <v>413</v>
      </c>
      <c r="E5" s="169">
        <v>45.5</v>
      </c>
      <c r="F5" s="169">
        <v>90.5714285714286</v>
      </c>
      <c r="G5" s="169">
        <v>87.2857142857143</v>
      </c>
      <c r="H5" s="169">
        <f t="shared" si="0"/>
        <v>223.35714285714292</v>
      </c>
      <c r="I5" s="174">
        <f t="shared" si="1"/>
        <v>84.62285714285714</v>
      </c>
      <c r="J5" s="175"/>
      <c r="K5" s="167"/>
      <c r="L5" s="175"/>
      <c r="M5" s="167"/>
      <c r="N5" s="176" t="s">
        <v>345</v>
      </c>
      <c r="O5" s="176">
        <v>2</v>
      </c>
      <c r="P5" s="177" t="s">
        <v>346</v>
      </c>
      <c r="Q5" s="177" t="s">
        <v>377</v>
      </c>
      <c r="R5" s="177"/>
      <c r="S5" s="177" t="s">
        <v>346</v>
      </c>
      <c r="T5" s="181"/>
    </row>
    <row r="6" spans="1:20" ht="24">
      <c r="A6" s="167" t="s">
        <v>374</v>
      </c>
      <c r="B6" s="167" t="s">
        <v>380</v>
      </c>
      <c r="C6" s="167" t="s">
        <v>381</v>
      </c>
      <c r="D6" s="168">
        <v>410</v>
      </c>
      <c r="E6" s="169">
        <v>47.75</v>
      </c>
      <c r="F6" s="169">
        <v>87</v>
      </c>
      <c r="G6" s="169">
        <v>85.2857142857143</v>
      </c>
      <c r="H6" s="169">
        <f t="shared" si="0"/>
        <v>220.0357142857143</v>
      </c>
      <c r="I6" s="174">
        <f t="shared" si="1"/>
        <v>83.80428571428571</v>
      </c>
      <c r="J6" s="175"/>
      <c r="K6" s="167"/>
      <c r="L6" s="175"/>
      <c r="M6" s="167"/>
      <c r="N6" s="176" t="s">
        <v>345</v>
      </c>
      <c r="O6" s="176">
        <v>3</v>
      </c>
      <c r="P6" s="177" t="s">
        <v>346</v>
      </c>
      <c r="Q6" s="177" t="s">
        <v>377</v>
      </c>
      <c r="R6" s="177"/>
      <c r="S6" s="177" t="s">
        <v>346</v>
      </c>
      <c r="T6" s="181"/>
    </row>
    <row r="7" spans="1:20" ht="24">
      <c r="A7" s="167" t="s">
        <v>374</v>
      </c>
      <c r="B7" s="167" t="s">
        <v>382</v>
      </c>
      <c r="C7" s="167" t="s">
        <v>383</v>
      </c>
      <c r="D7" s="168">
        <v>401</v>
      </c>
      <c r="E7" s="169">
        <v>46.5</v>
      </c>
      <c r="F7" s="169">
        <v>91.2857142857143</v>
      </c>
      <c r="G7" s="169">
        <v>88.4285714285714</v>
      </c>
      <c r="H7" s="169">
        <f t="shared" si="0"/>
        <v>226.21428571428572</v>
      </c>
      <c r="I7" s="174">
        <f t="shared" si="1"/>
        <v>83.28571428571429</v>
      </c>
      <c r="J7" s="175"/>
      <c r="K7" s="167"/>
      <c r="L7" s="175"/>
      <c r="M7" s="167"/>
      <c r="N7" s="176" t="s">
        <v>345</v>
      </c>
      <c r="O7" s="176">
        <v>4</v>
      </c>
      <c r="P7" s="177" t="s">
        <v>346</v>
      </c>
      <c r="Q7" s="177" t="s">
        <v>377</v>
      </c>
      <c r="R7" s="177"/>
      <c r="S7" s="177" t="s">
        <v>346</v>
      </c>
      <c r="T7" s="181"/>
    </row>
    <row r="8" spans="1:20" ht="24">
      <c r="A8" s="167" t="s">
        <v>374</v>
      </c>
      <c r="B8" s="167" t="s">
        <v>384</v>
      </c>
      <c r="C8" s="167" t="s">
        <v>385</v>
      </c>
      <c r="D8" s="168">
        <v>400</v>
      </c>
      <c r="E8" s="169">
        <v>44.5</v>
      </c>
      <c r="F8" s="169">
        <v>95</v>
      </c>
      <c r="G8" s="169">
        <v>87.4285714285714</v>
      </c>
      <c r="H8" s="169">
        <f t="shared" si="0"/>
        <v>226.9285714285714</v>
      </c>
      <c r="I8" s="174">
        <f t="shared" si="1"/>
        <v>83.23142857142857</v>
      </c>
      <c r="J8" s="175"/>
      <c r="K8" s="167"/>
      <c r="L8" s="175"/>
      <c r="M8" s="167"/>
      <c r="N8" s="176" t="s">
        <v>345</v>
      </c>
      <c r="O8" s="176">
        <v>5</v>
      </c>
      <c r="P8" s="177" t="s">
        <v>346</v>
      </c>
      <c r="Q8" s="177" t="s">
        <v>377</v>
      </c>
      <c r="R8" s="177"/>
      <c r="S8" s="177" t="s">
        <v>346</v>
      </c>
      <c r="T8" s="181"/>
    </row>
    <row r="9" spans="1:20" ht="24">
      <c r="A9" s="167" t="s">
        <v>374</v>
      </c>
      <c r="B9" s="167" t="s">
        <v>386</v>
      </c>
      <c r="C9" s="167" t="s">
        <v>387</v>
      </c>
      <c r="D9" s="168">
        <v>400</v>
      </c>
      <c r="E9" s="169">
        <v>37.75</v>
      </c>
      <c r="F9" s="169">
        <v>90.8571428571429</v>
      </c>
      <c r="G9" s="169">
        <v>92</v>
      </c>
      <c r="H9" s="169">
        <f t="shared" si="0"/>
        <v>220.6071428571429</v>
      </c>
      <c r="I9" s="174">
        <f t="shared" si="1"/>
        <v>82.47285714285715</v>
      </c>
      <c r="J9" s="175"/>
      <c r="K9" s="167"/>
      <c r="L9" s="175"/>
      <c r="M9" s="167"/>
      <c r="N9" s="176" t="s">
        <v>345</v>
      </c>
      <c r="O9" s="176">
        <v>6</v>
      </c>
      <c r="P9" s="177" t="s">
        <v>346</v>
      </c>
      <c r="Q9" s="177" t="s">
        <v>377</v>
      </c>
      <c r="R9" s="177"/>
      <c r="S9" s="177" t="s">
        <v>346</v>
      </c>
      <c r="T9" s="181"/>
    </row>
    <row r="10" spans="1:20" ht="24">
      <c r="A10" s="167" t="s">
        <v>374</v>
      </c>
      <c r="B10" s="167" t="s">
        <v>388</v>
      </c>
      <c r="C10" s="167" t="s">
        <v>389</v>
      </c>
      <c r="D10" s="168">
        <v>389</v>
      </c>
      <c r="E10" s="169">
        <v>42.25</v>
      </c>
      <c r="F10" s="169">
        <v>94.8571428571429</v>
      </c>
      <c r="G10" s="169">
        <v>94.8571428571429</v>
      </c>
      <c r="H10" s="169">
        <f t="shared" si="0"/>
        <v>231.96428571428578</v>
      </c>
      <c r="I10" s="174">
        <f t="shared" si="1"/>
        <v>82.29571428571428</v>
      </c>
      <c r="J10" s="175"/>
      <c r="K10" s="167"/>
      <c r="L10" s="175"/>
      <c r="M10" s="167"/>
      <c r="N10" s="176" t="s">
        <v>345</v>
      </c>
      <c r="O10" s="176">
        <v>7</v>
      </c>
      <c r="P10" s="177" t="s">
        <v>346</v>
      </c>
      <c r="Q10" s="177" t="s">
        <v>377</v>
      </c>
      <c r="R10" s="177"/>
      <c r="S10" s="177" t="s">
        <v>346</v>
      </c>
      <c r="T10" s="181"/>
    </row>
    <row r="11" spans="1:20" ht="24">
      <c r="A11" s="167" t="s">
        <v>374</v>
      </c>
      <c r="B11" s="167" t="s">
        <v>390</v>
      </c>
      <c r="C11" s="167" t="s">
        <v>391</v>
      </c>
      <c r="D11" s="168">
        <v>404</v>
      </c>
      <c r="E11" s="169">
        <v>36.75</v>
      </c>
      <c r="F11" s="169">
        <v>89.8571428571429</v>
      </c>
      <c r="G11" s="169">
        <v>86.7142857142857</v>
      </c>
      <c r="H11" s="169">
        <f t="shared" si="0"/>
        <v>213.3214285714286</v>
      </c>
      <c r="I11" s="174">
        <f t="shared" si="1"/>
        <v>82.15857142857143</v>
      </c>
      <c r="J11" s="175"/>
      <c r="K11" s="167"/>
      <c r="L11" s="175"/>
      <c r="M11" s="167"/>
      <c r="N11" s="176" t="s">
        <v>345</v>
      </c>
      <c r="O11" s="176">
        <v>8</v>
      </c>
      <c r="P11" s="177" t="s">
        <v>346</v>
      </c>
      <c r="Q11" s="177" t="s">
        <v>377</v>
      </c>
      <c r="R11" s="177"/>
      <c r="S11" s="177" t="s">
        <v>346</v>
      </c>
      <c r="T11" s="181"/>
    </row>
    <row r="12" spans="1:20" ht="24">
      <c r="A12" s="167" t="s">
        <v>374</v>
      </c>
      <c r="B12" s="167" t="s">
        <v>392</v>
      </c>
      <c r="C12" s="167" t="s">
        <v>393</v>
      </c>
      <c r="D12" s="168">
        <v>395</v>
      </c>
      <c r="E12" s="169">
        <v>45.5</v>
      </c>
      <c r="F12" s="169">
        <v>85.4285714285714</v>
      </c>
      <c r="G12" s="169">
        <v>86</v>
      </c>
      <c r="H12" s="169">
        <f t="shared" si="0"/>
        <v>216.9285714285714</v>
      </c>
      <c r="I12" s="174">
        <f t="shared" si="1"/>
        <v>81.33142857142856</v>
      </c>
      <c r="J12" s="175"/>
      <c r="K12" s="167"/>
      <c r="L12" s="175"/>
      <c r="M12" s="167"/>
      <c r="N12" s="176" t="s">
        <v>345</v>
      </c>
      <c r="O12" s="176">
        <v>9</v>
      </c>
      <c r="P12" s="177" t="s">
        <v>346</v>
      </c>
      <c r="Q12" s="177" t="s">
        <v>377</v>
      </c>
      <c r="R12" s="177"/>
      <c r="S12" s="177" t="s">
        <v>346</v>
      </c>
      <c r="T12" s="181"/>
    </row>
    <row r="13" spans="1:20" ht="24">
      <c r="A13" s="167" t="s">
        <v>374</v>
      </c>
      <c r="B13" s="167" t="s">
        <v>394</v>
      </c>
      <c r="C13" s="167" t="s">
        <v>395</v>
      </c>
      <c r="D13" s="168">
        <v>400</v>
      </c>
      <c r="E13" s="169">
        <v>39.25</v>
      </c>
      <c r="F13" s="169">
        <v>82.5714285714286</v>
      </c>
      <c r="G13" s="169">
        <v>85.5714285714286</v>
      </c>
      <c r="H13" s="169">
        <f t="shared" si="0"/>
        <v>207.3928571428572</v>
      </c>
      <c r="I13" s="174">
        <f t="shared" si="1"/>
        <v>80.88714285714286</v>
      </c>
      <c r="J13" s="175"/>
      <c r="K13" s="167"/>
      <c r="L13" s="175"/>
      <c r="M13" s="167"/>
      <c r="N13" s="176" t="s">
        <v>345</v>
      </c>
      <c r="O13" s="176">
        <v>10</v>
      </c>
      <c r="P13" s="177" t="s">
        <v>346</v>
      </c>
      <c r="Q13" s="177" t="s">
        <v>377</v>
      </c>
      <c r="R13" s="177"/>
      <c r="S13" s="177" t="s">
        <v>346</v>
      </c>
      <c r="T13" s="181"/>
    </row>
    <row r="14" spans="1:20" ht="24">
      <c r="A14" s="167" t="s">
        <v>374</v>
      </c>
      <c r="B14" s="167" t="s">
        <v>396</v>
      </c>
      <c r="C14" s="167" t="s">
        <v>397</v>
      </c>
      <c r="D14" s="168">
        <v>391</v>
      </c>
      <c r="E14" s="169">
        <v>47.5</v>
      </c>
      <c r="F14" s="169">
        <v>84.7142857142857</v>
      </c>
      <c r="G14" s="169">
        <v>84</v>
      </c>
      <c r="H14" s="169">
        <f t="shared" si="0"/>
        <v>216.2142857142857</v>
      </c>
      <c r="I14" s="174">
        <f t="shared" si="1"/>
        <v>80.68571428571428</v>
      </c>
      <c r="J14" s="175"/>
      <c r="K14" s="167"/>
      <c r="L14" s="175"/>
      <c r="M14" s="167"/>
      <c r="N14" s="176" t="s">
        <v>345</v>
      </c>
      <c r="O14" s="176">
        <v>11</v>
      </c>
      <c r="P14" s="177" t="s">
        <v>346</v>
      </c>
      <c r="Q14" s="177" t="s">
        <v>377</v>
      </c>
      <c r="R14" s="177"/>
      <c r="S14" s="177" t="s">
        <v>346</v>
      </c>
      <c r="T14" s="181"/>
    </row>
    <row r="15" spans="1:20" ht="24">
      <c r="A15" s="167" t="s">
        <v>374</v>
      </c>
      <c r="B15" s="167" t="s">
        <v>398</v>
      </c>
      <c r="C15" s="167" t="s">
        <v>399</v>
      </c>
      <c r="D15" s="168">
        <v>398</v>
      </c>
      <c r="E15" s="169">
        <v>35</v>
      </c>
      <c r="F15" s="169">
        <v>76.7142857142857</v>
      </c>
      <c r="G15" s="169">
        <v>89.5714285714286</v>
      </c>
      <c r="H15" s="169">
        <f t="shared" si="0"/>
        <v>201.28571428571428</v>
      </c>
      <c r="I15" s="174">
        <f t="shared" si="1"/>
        <v>79.8742857142857</v>
      </c>
      <c r="J15" s="175"/>
      <c r="K15" s="167"/>
      <c r="L15" s="175"/>
      <c r="M15" s="167"/>
      <c r="N15" s="176" t="s">
        <v>345</v>
      </c>
      <c r="O15" s="176">
        <v>12</v>
      </c>
      <c r="P15" s="177" t="s">
        <v>346</v>
      </c>
      <c r="Q15" s="177" t="s">
        <v>377</v>
      </c>
      <c r="R15" s="177"/>
      <c r="S15" s="177" t="s">
        <v>346</v>
      </c>
      <c r="T15" s="181"/>
    </row>
    <row r="16" spans="1:20" ht="24">
      <c r="A16" s="167" t="s">
        <v>374</v>
      </c>
      <c r="B16" s="167" t="s">
        <v>400</v>
      </c>
      <c r="C16" s="167" t="s">
        <v>401</v>
      </c>
      <c r="D16" s="168">
        <v>385</v>
      </c>
      <c r="E16" s="169">
        <v>43</v>
      </c>
      <c r="F16" s="169">
        <v>82.4285714285714</v>
      </c>
      <c r="G16" s="169">
        <v>87.5714285714286</v>
      </c>
      <c r="H16" s="169">
        <f t="shared" si="0"/>
        <v>213</v>
      </c>
      <c r="I16" s="174">
        <f t="shared" si="1"/>
        <v>79.46</v>
      </c>
      <c r="J16" s="175"/>
      <c r="K16" s="167"/>
      <c r="L16" s="175"/>
      <c r="M16" s="167"/>
      <c r="N16" s="176" t="s">
        <v>345</v>
      </c>
      <c r="O16" s="176">
        <v>13</v>
      </c>
      <c r="P16" s="177" t="s">
        <v>346</v>
      </c>
      <c r="Q16" s="177" t="s">
        <v>377</v>
      </c>
      <c r="R16" s="177"/>
      <c r="S16" s="177" t="s">
        <v>346</v>
      </c>
      <c r="T16" s="181"/>
    </row>
    <row r="17" spans="1:20" ht="24">
      <c r="A17" s="167" t="s">
        <v>374</v>
      </c>
      <c r="B17" s="167" t="s">
        <v>402</v>
      </c>
      <c r="C17" s="167" t="s">
        <v>403</v>
      </c>
      <c r="D17" s="168">
        <v>392</v>
      </c>
      <c r="E17" s="169">
        <v>41.5</v>
      </c>
      <c r="F17" s="169">
        <v>82.2857142857143</v>
      </c>
      <c r="G17" s="169">
        <v>80.4285714285714</v>
      </c>
      <c r="H17" s="169">
        <f t="shared" si="0"/>
        <v>204.21428571428572</v>
      </c>
      <c r="I17" s="174">
        <f t="shared" si="1"/>
        <v>79.38571428571429</v>
      </c>
      <c r="J17" s="175"/>
      <c r="K17" s="167"/>
      <c r="L17" s="175"/>
      <c r="M17" s="167"/>
      <c r="N17" s="176" t="s">
        <v>345</v>
      </c>
      <c r="O17" s="176">
        <v>14</v>
      </c>
      <c r="P17" s="177" t="s">
        <v>346</v>
      </c>
      <c r="Q17" s="177" t="s">
        <v>377</v>
      </c>
      <c r="R17" s="177"/>
      <c r="S17" s="177" t="s">
        <v>346</v>
      </c>
      <c r="T17" s="181"/>
    </row>
    <row r="18" spans="1:20" ht="24">
      <c r="A18" s="167" t="s">
        <v>374</v>
      </c>
      <c r="B18" s="167" t="s">
        <v>404</v>
      </c>
      <c r="C18" s="167" t="s">
        <v>405</v>
      </c>
      <c r="D18" s="168">
        <v>391</v>
      </c>
      <c r="E18" s="169">
        <v>40</v>
      </c>
      <c r="F18" s="169">
        <v>81</v>
      </c>
      <c r="G18" s="169">
        <v>83.2857142857143</v>
      </c>
      <c r="H18" s="169">
        <f t="shared" si="0"/>
        <v>204.2857142857143</v>
      </c>
      <c r="I18" s="174">
        <f t="shared" si="1"/>
        <v>79.25428571428571</v>
      </c>
      <c r="J18" s="175"/>
      <c r="K18" s="167"/>
      <c r="L18" s="175"/>
      <c r="M18" s="167"/>
      <c r="N18" s="176" t="s">
        <v>345</v>
      </c>
      <c r="O18" s="176">
        <v>15</v>
      </c>
      <c r="P18" s="177" t="s">
        <v>346</v>
      </c>
      <c r="Q18" s="177" t="s">
        <v>377</v>
      </c>
      <c r="R18" s="177"/>
      <c r="S18" s="177" t="s">
        <v>346</v>
      </c>
      <c r="T18" s="181"/>
    </row>
    <row r="19" spans="1:20" ht="24">
      <c r="A19" s="167" t="s">
        <v>374</v>
      </c>
      <c r="B19" s="167" t="s">
        <v>406</v>
      </c>
      <c r="C19" s="167" t="s">
        <v>407</v>
      </c>
      <c r="D19" s="168">
        <v>382</v>
      </c>
      <c r="E19" s="169">
        <v>41.75</v>
      </c>
      <c r="F19" s="169">
        <v>84.1428571428571</v>
      </c>
      <c r="G19" s="169">
        <v>85.5714285714286</v>
      </c>
      <c r="H19" s="169">
        <f t="shared" si="0"/>
        <v>211.4642857142857</v>
      </c>
      <c r="I19" s="174">
        <f t="shared" si="1"/>
        <v>78.85571428571428</v>
      </c>
      <c r="J19" s="175"/>
      <c r="K19" s="167"/>
      <c r="L19" s="175"/>
      <c r="M19" s="167"/>
      <c r="N19" s="176" t="s">
        <v>345</v>
      </c>
      <c r="O19" s="176">
        <v>16</v>
      </c>
      <c r="P19" s="177" t="s">
        <v>346</v>
      </c>
      <c r="Q19" s="177" t="s">
        <v>377</v>
      </c>
      <c r="R19" s="177"/>
      <c r="S19" s="177" t="s">
        <v>346</v>
      </c>
      <c r="T19" s="181"/>
    </row>
    <row r="20" spans="1:20" ht="24">
      <c r="A20" s="167" t="s">
        <v>374</v>
      </c>
      <c r="B20" s="167" t="s">
        <v>408</v>
      </c>
      <c r="C20" s="167" t="s">
        <v>409</v>
      </c>
      <c r="D20" s="168">
        <v>368</v>
      </c>
      <c r="E20" s="169">
        <v>43.5</v>
      </c>
      <c r="F20" s="169">
        <v>93.7142857142857</v>
      </c>
      <c r="G20" s="169">
        <v>89.8571428571429</v>
      </c>
      <c r="H20" s="169">
        <f t="shared" si="0"/>
        <v>227.0714285714286</v>
      </c>
      <c r="I20" s="174">
        <f t="shared" si="1"/>
        <v>78.76857142857143</v>
      </c>
      <c r="J20" s="175"/>
      <c r="K20" s="167"/>
      <c r="L20" s="175"/>
      <c r="M20" s="167"/>
      <c r="N20" s="176" t="s">
        <v>345</v>
      </c>
      <c r="O20" s="176">
        <v>17</v>
      </c>
      <c r="P20" s="177" t="s">
        <v>346</v>
      </c>
      <c r="Q20" s="177" t="s">
        <v>377</v>
      </c>
      <c r="R20" s="177"/>
      <c r="S20" s="177" t="s">
        <v>346</v>
      </c>
      <c r="T20" s="181"/>
    </row>
    <row r="21" spans="1:20" ht="24">
      <c r="A21" s="167" t="s">
        <v>374</v>
      </c>
      <c r="B21" s="167" t="s">
        <v>410</v>
      </c>
      <c r="C21" s="167" t="s">
        <v>411</v>
      </c>
      <c r="D21" s="168">
        <v>388</v>
      </c>
      <c r="E21" s="169">
        <v>47</v>
      </c>
      <c r="F21" s="169">
        <v>79.5714285714286</v>
      </c>
      <c r="G21" s="169">
        <v>76.8571428571429</v>
      </c>
      <c r="H21" s="169">
        <f t="shared" si="0"/>
        <v>203.4285714285715</v>
      </c>
      <c r="I21" s="174">
        <f t="shared" si="1"/>
        <v>78.73142857142857</v>
      </c>
      <c r="J21" s="175"/>
      <c r="K21" s="167"/>
      <c r="L21" s="175"/>
      <c r="M21" s="167"/>
      <c r="N21" s="176" t="s">
        <v>345</v>
      </c>
      <c r="O21" s="176">
        <v>18</v>
      </c>
      <c r="P21" s="177" t="s">
        <v>346</v>
      </c>
      <c r="Q21" s="177" t="s">
        <v>377</v>
      </c>
      <c r="R21" s="177"/>
      <c r="S21" s="177" t="s">
        <v>346</v>
      </c>
      <c r="T21" s="181"/>
    </row>
    <row r="22" spans="1:20" ht="24">
      <c r="A22" s="167" t="s">
        <v>374</v>
      </c>
      <c r="B22" s="167" t="s">
        <v>412</v>
      </c>
      <c r="C22" s="167" t="s">
        <v>413</v>
      </c>
      <c r="D22" s="168">
        <v>365</v>
      </c>
      <c r="E22" s="169">
        <v>49</v>
      </c>
      <c r="F22" s="169">
        <v>87.7142857142857</v>
      </c>
      <c r="G22" s="169">
        <v>92</v>
      </c>
      <c r="H22" s="169">
        <f t="shared" si="0"/>
        <v>228.7142857142857</v>
      </c>
      <c r="I22" s="174">
        <f t="shared" si="1"/>
        <v>78.54571428571428</v>
      </c>
      <c r="J22" s="175" t="s">
        <v>354</v>
      </c>
      <c r="K22" s="167">
        <v>66</v>
      </c>
      <c r="L22" s="175" t="s">
        <v>414</v>
      </c>
      <c r="M22" s="167">
        <v>72</v>
      </c>
      <c r="N22" s="176" t="s">
        <v>345</v>
      </c>
      <c r="O22" s="176">
        <v>19</v>
      </c>
      <c r="P22" s="177" t="s">
        <v>346</v>
      </c>
      <c r="Q22" s="177" t="s">
        <v>377</v>
      </c>
      <c r="R22" s="177"/>
      <c r="S22" s="177" t="s">
        <v>346</v>
      </c>
      <c r="T22" s="181"/>
    </row>
    <row r="23" spans="1:20" ht="24">
      <c r="A23" s="167" t="s">
        <v>374</v>
      </c>
      <c r="B23" s="167" t="s">
        <v>415</v>
      </c>
      <c r="C23" s="167" t="s">
        <v>416</v>
      </c>
      <c r="D23" s="168">
        <v>376</v>
      </c>
      <c r="E23" s="169">
        <v>34.75</v>
      </c>
      <c r="F23" s="169">
        <v>87.8571428571429</v>
      </c>
      <c r="G23" s="169">
        <v>89</v>
      </c>
      <c r="H23" s="169">
        <f t="shared" si="0"/>
        <v>211.6071428571429</v>
      </c>
      <c r="I23" s="174">
        <f t="shared" si="1"/>
        <v>78.03285714285715</v>
      </c>
      <c r="J23" s="175"/>
      <c r="K23" s="167"/>
      <c r="L23" s="175"/>
      <c r="M23" s="167"/>
      <c r="N23" s="176" t="s">
        <v>345</v>
      </c>
      <c r="O23" s="176">
        <v>20</v>
      </c>
      <c r="P23" s="177" t="s">
        <v>346</v>
      </c>
      <c r="Q23" s="177" t="s">
        <v>377</v>
      </c>
      <c r="R23" s="177"/>
      <c r="S23" s="177" t="s">
        <v>346</v>
      </c>
      <c r="T23" s="182" t="s">
        <v>41</v>
      </c>
    </row>
    <row r="24" spans="1:20" ht="24.75">
      <c r="A24" s="167" t="s">
        <v>374</v>
      </c>
      <c r="B24" s="167" t="s">
        <v>417</v>
      </c>
      <c r="C24" s="167" t="s">
        <v>418</v>
      </c>
      <c r="D24" s="168">
        <v>404</v>
      </c>
      <c r="E24" s="169">
        <v>40</v>
      </c>
      <c r="F24" s="169">
        <v>70.5714285714286</v>
      </c>
      <c r="G24" s="169">
        <v>67.5714285714286</v>
      </c>
      <c r="H24" s="169">
        <f t="shared" si="0"/>
        <v>178.1428571428572</v>
      </c>
      <c r="I24" s="174">
        <f t="shared" si="1"/>
        <v>77.93714285714286</v>
      </c>
      <c r="J24" s="175"/>
      <c r="K24" s="167"/>
      <c r="L24" s="175"/>
      <c r="M24" s="167"/>
      <c r="N24" s="176" t="s">
        <v>345</v>
      </c>
      <c r="O24" s="176">
        <v>21</v>
      </c>
      <c r="P24" s="177" t="s">
        <v>364</v>
      </c>
      <c r="Q24" s="177"/>
      <c r="R24" s="177" t="s">
        <v>419</v>
      </c>
      <c r="S24" s="177" t="s">
        <v>346</v>
      </c>
      <c r="T24" s="181"/>
    </row>
    <row r="25" spans="1:20" ht="24.75">
      <c r="A25" s="170" t="s">
        <v>374</v>
      </c>
      <c r="B25" s="170" t="s">
        <v>420</v>
      </c>
      <c r="C25" s="170" t="s">
        <v>421</v>
      </c>
      <c r="D25" s="168">
        <v>378</v>
      </c>
      <c r="E25" s="171">
        <v>43.75</v>
      </c>
      <c r="F25" s="171">
        <v>80.4285714285714</v>
      </c>
      <c r="G25" s="171">
        <v>82</v>
      </c>
      <c r="H25" s="171">
        <f t="shared" si="0"/>
        <v>206.1785714285714</v>
      </c>
      <c r="I25" s="178">
        <f t="shared" si="1"/>
        <v>77.66142857142856</v>
      </c>
      <c r="J25" s="175"/>
      <c r="K25" s="167"/>
      <c r="L25" s="175"/>
      <c r="M25" s="167"/>
      <c r="N25" s="176" t="s">
        <v>345</v>
      </c>
      <c r="O25" s="176">
        <v>22</v>
      </c>
      <c r="P25" s="177" t="s">
        <v>364</v>
      </c>
      <c r="Q25" s="177"/>
      <c r="R25" s="177" t="s">
        <v>422</v>
      </c>
      <c r="S25" s="177" t="s">
        <v>346</v>
      </c>
      <c r="T25" s="181"/>
    </row>
    <row r="26" spans="1:20" ht="24.75">
      <c r="A26" s="170" t="s">
        <v>374</v>
      </c>
      <c r="B26" s="170" t="s">
        <v>423</v>
      </c>
      <c r="C26" s="170" t="s">
        <v>424</v>
      </c>
      <c r="D26" s="168">
        <v>376</v>
      </c>
      <c r="E26" s="171">
        <v>44.5</v>
      </c>
      <c r="F26" s="171">
        <v>80.8571428571429</v>
      </c>
      <c r="G26" s="171">
        <v>83.1428571428571</v>
      </c>
      <c r="H26" s="171">
        <f t="shared" si="0"/>
        <v>208.5</v>
      </c>
      <c r="I26" s="178">
        <f t="shared" si="1"/>
        <v>77.66</v>
      </c>
      <c r="J26" s="175"/>
      <c r="K26" s="167"/>
      <c r="L26" s="175"/>
      <c r="M26" s="167"/>
      <c r="N26" s="176" t="s">
        <v>345</v>
      </c>
      <c r="O26" s="176">
        <v>23</v>
      </c>
      <c r="P26" s="177" t="s">
        <v>364</v>
      </c>
      <c r="Q26" s="177"/>
      <c r="R26" s="177" t="s">
        <v>425</v>
      </c>
      <c r="S26" s="177" t="s">
        <v>346</v>
      </c>
      <c r="T26" s="181"/>
    </row>
    <row r="27" spans="1:20" ht="24.75">
      <c r="A27" s="167" t="s">
        <v>374</v>
      </c>
      <c r="B27" s="167" t="s">
        <v>426</v>
      </c>
      <c r="C27" s="167" t="s">
        <v>427</v>
      </c>
      <c r="D27" s="168">
        <v>382</v>
      </c>
      <c r="E27" s="169">
        <v>32</v>
      </c>
      <c r="F27" s="169">
        <v>85.8571428571429</v>
      </c>
      <c r="G27" s="169">
        <v>83</v>
      </c>
      <c r="H27" s="169">
        <f t="shared" si="0"/>
        <v>200.8571428571429</v>
      </c>
      <c r="I27" s="174">
        <f t="shared" si="1"/>
        <v>77.58285714285715</v>
      </c>
      <c r="J27" s="175"/>
      <c r="K27" s="167"/>
      <c r="L27" s="175"/>
      <c r="M27" s="167"/>
      <c r="N27" s="176" t="s">
        <v>345</v>
      </c>
      <c r="O27" s="176">
        <v>24</v>
      </c>
      <c r="P27" s="177" t="s">
        <v>364</v>
      </c>
      <c r="Q27" s="177"/>
      <c r="R27" s="177" t="s">
        <v>373</v>
      </c>
      <c r="S27" s="177" t="s">
        <v>346</v>
      </c>
      <c r="T27" s="181"/>
    </row>
    <row r="28" spans="1:20" ht="24.75">
      <c r="A28" s="167" t="s">
        <v>374</v>
      </c>
      <c r="B28" s="167" t="s">
        <v>428</v>
      </c>
      <c r="C28" s="167" t="s">
        <v>429</v>
      </c>
      <c r="D28" s="168">
        <v>374</v>
      </c>
      <c r="E28" s="169">
        <v>35</v>
      </c>
      <c r="F28" s="169">
        <v>85.7142857142857</v>
      </c>
      <c r="G28" s="169">
        <v>87.4285714285714</v>
      </c>
      <c r="H28" s="169">
        <f t="shared" si="0"/>
        <v>208.1428571428571</v>
      </c>
      <c r="I28" s="174">
        <f t="shared" si="1"/>
        <v>77.33714285714285</v>
      </c>
      <c r="J28" s="175" t="s">
        <v>354</v>
      </c>
      <c r="K28" s="167">
        <v>73</v>
      </c>
      <c r="L28" s="175" t="s">
        <v>414</v>
      </c>
      <c r="M28" s="167">
        <v>83</v>
      </c>
      <c r="N28" s="176" t="s">
        <v>345</v>
      </c>
      <c r="O28" s="176">
        <v>25</v>
      </c>
      <c r="P28" s="177" t="s">
        <v>364</v>
      </c>
      <c r="Q28" s="177"/>
      <c r="R28" s="177" t="s">
        <v>430</v>
      </c>
      <c r="S28" s="177" t="s">
        <v>346</v>
      </c>
      <c r="T28" s="181"/>
    </row>
    <row r="29" spans="1:20" ht="24.75">
      <c r="A29" s="167" t="s">
        <v>374</v>
      </c>
      <c r="B29" s="167" t="s">
        <v>431</v>
      </c>
      <c r="C29" s="167" t="s">
        <v>432</v>
      </c>
      <c r="D29" s="168">
        <v>388</v>
      </c>
      <c r="E29" s="169">
        <v>39.25</v>
      </c>
      <c r="F29" s="169">
        <v>77.5714285714286</v>
      </c>
      <c r="G29" s="169">
        <v>74.1428571428571</v>
      </c>
      <c r="H29" s="169">
        <f t="shared" si="0"/>
        <v>190.9642857142857</v>
      </c>
      <c r="I29" s="174">
        <f t="shared" si="1"/>
        <v>77.23571428571427</v>
      </c>
      <c r="J29" s="175"/>
      <c r="K29" s="167"/>
      <c r="L29" s="175"/>
      <c r="M29" s="167"/>
      <c r="N29" s="176" t="s">
        <v>345</v>
      </c>
      <c r="O29" s="176">
        <v>26</v>
      </c>
      <c r="P29" s="177" t="s">
        <v>364</v>
      </c>
      <c r="Q29" s="177"/>
      <c r="R29" s="177" t="s">
        <v>433</v>
      </c>
      <c r="S29" s="177" t="s">
        <v>346</v>
      </c>
      <c r="T29" s="181"/>
    </row>
    <row r="30" spans="1:20" ht="24.75">
      <c r="A30" s="167" t="s">
        <v>374</v>
      </c>
      <c r="B30" s="167" t="s">
        <v>434</v>
      </c>
      <c r="C30" s="167" t="s">
        <v>435</v>
      </c>
      <c r="D30" s="168">
        <v>363</v>
      </c>
      <c r="E30" s="169">
        <v>44.5</v>
      </c>
      <c r="F30" s="169">
        <v>84.2857142857143</v>
      </c>
      <c r="G30" s="169">
        <v>87.8571428571429</v>
      </c>
      <c r="H30" s="169">
        <f t="shared" si="0"/>
        <v>216.64285714285722</v>
      </c>
      <c r="I30" s="174">
        <f t="shared" si="1"/>
        <v>76.81714285714285</v>
      </c>
      <c r="J30" s="175"/>
      <c r="K30" s="167"/>
      <c r="L30" s="175"/>
      <c r="M30" s="167"/>
      <c r="N30" s="176" t="s">
        <v>345</v>
      </c>
      <c r="O30" s="176">
        <v>27</v>
      </c>
      <c r="P30" s="177" t="s">
        <v>364</v>
      </c>
      <c r="Q30" s="177"/>
      <c r="R30" s="177" t="s">
        <v>436</v>
      </c>
      <c r="S30" s="177" t="s">
        <v>346</v>
      </c>
      <c r="T30" s="181"/>
    </row>
    <row r="31" spans="1:20" ht="24.75">
      <c r="A31" s="167" t="s">
        <v>374</v>
      </c>
      <c r="B31" s="167" t="s">
        <v>437</v>
      </c>
      <c r="C31" s="167" t="s">
        <v>438</v>
      </c>
      <c r="D31" s="168">
        <v>368</v>
      </c>
      <c r="E31" s="169">
        <v>43</v>
      </c>
      <c r="F31" s="169">
        <v>80.7142857142857</v>
      </c>
      <c r="G31" s="169">
        <v>86.8571428571429</v>
      </c>
      <c r="H31" s="169">
        <f t="shared" si="0"/>
        <v>210.5714285714286</v>
      </c>
      <c r="I31" s="174">
        <f t="shared" si="1"/>
        <v>76.78857142857143</v>
      </c>
      <c r="J31" s="175"/>
      <c r="K31" s="167"/>
      <c r="L31" s="175"/>
      <c r="M31" s="167"/>
      <c r="N31" s="176" t="s">
        <v>345</v>
      </c>
      <c r="O31" s="176">
        <v>28</v>
      </c>
      <c r="P31" s="177" t="s">
        <v>364</v>
      </c>
      <c r="Q31" s="177"/>
      <c r="R31" s="177" t="s">
        <v>439</v>
      </c>
      <c r="S31" s="177" t="s">
        <v>346</v>
      </c>
      <c r="T31" s="181"/>
    </row>
    <row r="32" spans="1:20" ht="24.75">
      <c r="A32" s="167" t="s">
        <v>374</v>
      </c>
      <c r="B32" s="167" t="s">
        <v>440</v>
      </c>
      <c r="C32" s="167" t="s">
        <v>441</v>
      </c>
      <c r="D32" s="168">
        <v>361</v>
      </c>
      <c r="E32" s="169">
        <v>41</v>
      </c>
      <c r="F32" s="169">
        <v>87.5714285714286</v>
      </c>
      <c r="G32" s="169">
        <v>85.4285714285714</v>
      </c>
      <c r="H32" s="169">
        <f t="shared" si="0"/>
        <v>214</v>
      </c>
      <c r="I32" s="174">
        <f t="shared" si="1"/>
        <v>76.22</v>
      </c>
      <c r="J32" s="175"/>
      <c r="K32" s="167"/>
      <c r="L32" s="175"/>
      <c r="M32" s="167"/>
      <c r="N32" s="176" t="s">
        <v>345</v>
      </c>
      <c r="O32" s="176">
        <v>29</v>
      </c>
      <c r="P32" s="177" t="s">
        <v>364</v>
      </c>
      <c r="Q32" s="177"/>
      <c r="R32" s="177" t="s">
        <v>442</v>
      </c>
      <c r="S32" s="177" t="s">
        <v>346</v>
      </c>
      <c r="T32" s="181"/>
    </row>
    <row r="33" spans="1:20" ht="24.75">
      <c r="A33" s="167" t="s">
        <v>374</v>
      </c>
      <c r="B33" s="167" t="s">
        <v>443</v>
      </c>
      <c r="C33" s="167" t="s">
        <v>444</v>
      </c>
      <c r="D33" s="168">
        <v>362</v>
      </c>
      <c r="E33" s="169">
        <v>45.5</v>
      </c>
      <c r="F33" s="169">
        <v>81.8571428571429</v>
      </c>
      <c r="G33" s="169">
        <v>85.2857142857143</v>
      </c>
      <c r="H33" s="169">
        <f t="shared" si="0"/>
        <v>212.64285714285722</v>
      </c>
      <c r="I33" s="174">
        <f t="shared" si="1"/>
        <v>76.19714285714286</v>
      </c>
      <c r="J33" s="175"/>
      <c r="K33" s="167"/>
      <c r="L33" s="175"/>
      <c r="M33" s="167"/>
      <c r="N33" s="176" t="s">
        <v>345</v>
      </c>
      <c r="O33" s="176">
        <v>30</v>
      </c>
      <c r="P33" s="177" t="s">
        <v>364</v>
      </c>
      <c r="Q33" s="177"/>
      <c r="R33" s="177" t="s">
        <v>445</v>
      </c>
      <c r="S33" s="177" t="s">
        <v>346</v>
      </c>
      <c r="T33" s="181"/>
    </row>
    <row r="34" spans="1:20" ht="24.75">
      <c r="A34" s="167" t="s">
        <v>374</v>
      </c>
      <c r="B34" s="167" t="s">
        <v>446</v>
      </c>
      <c r="C34" s="167" t="s">
        <v>447</v>
      </c>
      <c r="D34" s="168">
        <v>354</v>
      </c>
      <c r="E34" s="169">
        <v>45</v>
      </c>
      <c r="F34" s="169">
        <v>86.5714285714286</v>
      </c>
      <c r="G34" s="169">
        <v>88.2857142857143</v>
      </c>
      <c r="H34" s="169">
        <f t="shared" si="0"/>
        <v>219.85714285714292</v>
      </c>
      <c r="I34" s="174">
        <f t="shared" si="1"/>
        <v>75.94285714285715</v>
      </c>
      <c r="J34" s="175"/>
      <c r="K34" s="167"/>
      <c r="L34" s="175"/>
      <c r="M34" s="167"/>
      <c r="N34" s="176" t="s">
        <v>345</v>
      </c>
      <c r="O34" s="176">
        <v>31</v>
      </c>
      <c r="P34" s="177" t="s">
        <v>364</v>
      </c>
      <c r="Q34" s="177"/>
      <c r="R34" s="177" t="s">
        <v>448</v>
      </c>
      <c r="S34" s="177" t="s">
        <v>346</v>
      </c>
      <c r="T34" s="181"/>
    </row>
    <row r="35" spans="1:20" ht="24.75">
      <c r="A35" s="167" t="s">
        <v>374</v>
      </c>
      <c r="B35" s="167" t="s">
        <v>449</v>
      </c>
      <c r="C35" s="167" t="s">
        <v>450</v>
      </c>
      <c r="D35" s="168">
        <v>371</v>
      </c>
      <c r="E35" s="169">
        <v>47.5</v>
      </c>
      <c r="F35" s="169">
        <v>73.7142857142857</v>
      </c>
      <c r="G35" s="169">
        <v>73</v>
      </c>
      <c r="H35" s="169">
        <f t="shared" si="0"/>
        <v>194.2142857142857</v>
      </c>
      <c r="I35" s="174">
        <f t="shared" si="1"/>
        <v>75.24571428571429</v>
      </c>
      <c r="J35" s="175" t="s">
        <v>354</v>
      </c>
      <c r="K35" s="167">
        <v>68</v>
      </c>
      <c r="L35" s="175" t="s">
        <v>414</v>
      </c>
      <c r="M35" s="167">
        <v>75</v>
      </c>
      <c r="N35" s="176" t="s">
        <v>345</v>
      </c>
      <c r="O35" s="176">
        <v>32</v>
      </c>
      <c r="P35" s="177" t="s">
        <v>364</v>
      </c>
      <c r="Q35" s="177"/>
      <c r="R35" s="177" t="s">
        <v>451</v>
      </c>
      <c r="S35" s="177" t="s">
        <v>346</v>
      </c>
      <c r="T35" s="181"/>
    </row>
    <row r="36" spans="1:20" ht="24.75">
      <c r="A36" s="167" t="s">
        <v>374</v>
      </c>
      <c r="B36" s="167" t="s">
        <v>452</v>
      </c>
      <c r="C36" s="167" t="s">
        <v>453</v>
      </c>
      <c r="D36" s="168">
        <v>362</v>
      </c>
      <c r="E36" s="169">
        <v>42.5</v>
      </c>
      <c r="F36" s="169">
        <v>81.2857142857143</v>
      </c>
      <c r="G36" s="169">
        <v>76.4285714285714</v>
      </c>
      <c r="H36" s="169">
        <f t="shared" si="0"/>
        <v>200.21428571428572</v>
      </c>
      <c r="I36" s="174">
        <f t="shared" si="1"/>
        <v>74.7057142857143</v>
      </c>
      <c r="J36" s="175" t="s">
        <v>354</v>
      </c>
      <c r="K36" s="167">
        <v>69</v>
      </c>
      <c r="L36" s="175" t="s">
        <v>414</v>
      </c>
      <c r="M36" s="167">
        <v>78</v>
      </c>
      <c r="N36" s="176" t="s">
        <v>345</v>
      </c>
      <c r="O36" s="176">
        <v>33</v>
      </c>
      <c r="P36" s="177" t="s">
        <v>364</v>
      </c>
      <c r="Q36" s="177"/>
      <c r="R36" s="177" t="s">
        <v>454</v>
      </c>
      <c r="S36" s="177" t="s">
        <v>346</v>
      </c>
      <c r="T36" s="181"/>
    </row>
    <row r="37" spans="1:20" ht="24.75">
      <c r="A37" s="167" t="s">
        <v>374</v>
      </c>
      <c r="B37" s="167" t="s">
        <v>455</v>
      </c>
      <c r="C37" s="167" t="s">
        <v>456</v>
      </c>
      <c r="D37" s="168">
        <v>356</v>
      </c>
      <c r="E37" s="169">
        <v>42.25</v>
      </c>
      <c r="F37" s="169">
        <v>82.2857142857143</v>
      </c>
      <c r="G37" s="169">
        <v>82.1428571428571</v>
      </c>
      <c r="H37" s="169">
        <f t="shared" si="0"/>
        <v>206.6785714285714</v>
      </c>
      <c r="I37" s="174">
        <f t="shared" si="1"/>
        <v>74.64142857142856</v>
      </c>
      <c r="J37" s="175" t="s">
        <v>354</v>
      </c>
      <c r="K37" s="167">
        <v>65</v>
      </c>
      <c r="L37" s="175" t="s">
        <v>414</v>
      </c>
      <c r="M37" s="167">
        <v>80</v>
      </c>
      <c r="N37" s="176" t="s">
        <v>345</v>
      </c>
      <c r="O37" s="176">
        <v>34</v>
      </c>
      <c r="P37" s="177" t="s">
        <v>364</v>
      </c>
      <c r="Q37" s="177"/>
      <c r="R37" s="177" t="s">
        <v>457</v>
      </c>
      <c r="S37" s="177" t="s">
        <v>346</v>
      </c>
      <c r="T37" s="181"/>
    </row>
    <row r="38" spans="1:20" ht="24.75">
      <c r="A38" s="167" t="s">
        <v>374</v>
      </c>
      <c r="B38" s="167" t="s">
        <v>458</v>
      </c>
      <c r="C38" s="167" t="s">
        <v>459</v>
      </c>
      <c r="D38" s="168">
        <v>361</v>
      </c>
      <c r="E38" s="169">
        <v>42.5</v>
      </c>
      <c r="F38" s="169">
        <v>80.1428571428571</v>
      </c>
      <c r="G38" s="169">
        <v>75.2857142857143</v>
      </c>
      <c r="H38" s="169">
        <f t="shared" si="0"/>
        <v>197.9285714285714</v>
      </c>
      <c r="I38" s="174">
        <f t="shared" si="1"/>
        <v>74.29142857142857</v>
      </c>
      <c r="J38" s="175" t="s">
        <v>354</v>
      </c>
      <c r="K38" s="167">
        <v>71</v>
      </c>
      <c r="L38" s="175" t="s">
        <v>414</v>
      </c>
      <c r="M38" s="167">
        <v>70</v>
      </c>
      <c r="N38" s="176" t="s">
        <v>345</v>
      </c>
      <c r="O38" s="176">
        <v>35</v>
      </c>
      <c r="P38" s="177" t="s">
        <v>364</v>
      </c>
      <c r="Q38" s="177"/>
      <c r="R38" s="177" t="s">
        <v>460</v>
      </c>
      <c r="S38" s="177" t="s">
        <v>346</v>
      </c>
      <c r="T38" s="181"/>
    </row>
    <row r="39" spans="1:20" ht="24.75">
      <c r="A39" s="167" t="s">
        <v>374</v>
      </c>
      <c r="B39" s="167" t="s">
        <v>461</v>
      </c>
      <c r="C39" s="167" t="s">
        <v>462</v>
      </c>
      <c r="D39" s="168">
        <v>356</v>
      </c>
      <c r="E39" s="169">
        <v>43.75</v>
      </c>
      <c r="F39" s="169">
        <v>72.2857142857143</v>
      </c>
      <c r="G39" s="169">
        <v>82.8571428571429</v>
      </c>
      <c r="H39" s="169">
        <f t="shared" si="0"/>
        <v>198.89285714285722</v>
      </c>
      <c r="I39" s="174">
        <f t="shared" si="1"/>
        <v>73.70714285714286</v>
      </c>
      <c r="J39" s="175" t="s">
        <v>354</v>
      </c>
      <c r="K39" s="167">
        <v>67</v>
      </c>
      <c r="L39" s="175" t="s">
        <v>414</v>
      </c>
      <c r="M39" s="167">
        <v>70</v>
      </c>
      <c r="N39" s="176" t="s">
        <v>345</v>
      </c>
      <c r="O39" s="176">
        <v>36</v>
      </c>
      <c r="P39" s="177" t="s">
        <v>364</v>
      </c>
      <c r="Q39" s="177"/>
      <c r="R39" s="177" t="s">
        <v>463</v>
      </c>
      <c r="S39" s="177" t="s">
        <v>346</v>
      </c>
      <c r="T39" s="181"/>
    </row>
    <row r="40" spans="1:20" ht="24.75">
      <c r="A40" s="167" t="s">
        <v>374</v>
      </c>
      <c r="B40" s="167" t="s">
        <v>464</v>
      </c>
      <c r="C40" s="167" t="s">
        <v>465</v>
      </c>
      <c r="D40" s="168">
        <v>352</v>
      </c>
      <c r="E40" s="169">
        <v>37.5</v>
      </c>
      <c r="F40" s="169">
        <v>81.8571428571429</v>
      </c>
      <c r="G40" s="169">
        <v>82</v>
      </c>
      <c r="H40" s="169">
        <f t="shared" si="0"/>
        <v>201.3571428571429</v>
      </c>
      <c r="I40" s="174">
        <f t="shared" si="1"/>
        <v>73.44285714285715</v>
      </c>
      <c r="J40" s="175"/>
      <c r="K40" s="167"/>
      <c r="L40" s="175"/>
      <c r="M40" s="167"/>
      <c r="N40" s="176" t="s">
        <v>345</v>
      </c>
      <c r="O40" s="176">
        <v>37</v>
      </c>
      <c r="P40" s="177" t="s">
        <v>364</v>
      </c>
      <c r="Q40" s="177"/>
      <c r="R40" s="177" t="s">
        <v>466</v>
      </c>
      <c r="S40" s="177" t="s">
        <v>346</v>
      </c>
      <c r="T40" s="181"/>
    </row>
    <row r="41" spans="1:20" ht="24.75">
      <c r="A41" s="167" t="s">
        <v>374</v>
      </c>
      <c r="B41" s="167" t="s">
        <v>467</v>
      </c>
      <c r="C41" s="167" t="s">
        <v>468</v>
      </c>
      <c r="D41" s="168">
        <v>357</v>
      </c>
      <c r="E41" s="169">
        <v>34.25</v>
      </c>
      <c r="F41" s="169">
        <v>79.2857142857143</v>
      </c>
      <c r="G41" s="169">
        <v>80.5714285714286</v>
      </c>
      <c r="H41" s="169">
        <f t="shared" si="0"/>
        <v>194.1071428571429</v>
      </c>
      <c r="I41" s="174">
        <f t="shared" si="1"/>
        <v>73.27285714285715</v>
      </c>
      <c r="J41" s="175"/>
      <c r="K41" s="167"/>
      <c r="L41" s="175"/>
      <c r="M41" s="167"/>
      <c r="N41" s="176" t="s">
        <v>345</v>
      </c>
      <c r="O41" s="176">
        <v>38</v>
      </c>
      <c r="P41" s="177" t="s">
        <v>364</v>
      </c>
      <c r="Q41" s="177"/>
      <c r="R41" s="177" t="s">
        <v>469</v>
      </c>
      <c r="S41" s="177" t="s">
        <v>346</v>
      </c>
      <c r="T41" s="181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8503937007874" right="0.1968503937007874" top="0.3937007874015748" bottom="0" header="0.5118110236220472" footer="0.5118110236220472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2012-04-04T09:15:35Z</cp:lastPrinted>
  <dcterms:created xsi:type="dcterms:W3CDTF">2009-04-16T03:14:33Z</dcterms:created>
  <dcterms:modified xsi:type="dcterms:W3CDTF">2022-04-15T12:12:30Z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F2E4273560DD4467BF11E3F09C152995</vt:lpwstr>
  </property>
</Properties>
</file>